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\ElecEncrypted\SCE\BIP 2022\Models\SDGE\7_ExAnte_Protocol_Tables\"/>
    </mc:Choice>
  </mc:AlternateContent>
  <xr:revisionPtr revIDLastSave="0" documentId="13_ncr:1_{A21B7FC5-CB69-4363-A31A-2C38774CA389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Table" sheetId="4" r:id="rId1"/>
    <sheet name="Lookups" sheetId="2" r:id="rId2"/>
    <sheet name="Data" sheetId="1" state="hidden" r:id="rId3"/>
  </sheets>
  <definedNames>
    <definedName name="_xlnm._FilterDatabase" localSheetId="2" hidden="1">Data!$A$1:$FV$209</definedName>
    <definedName name="_xlnm.Criteria">Lookups!$B$3:$F$4</definedName>
    <definedName name="custgrp">Table!#REF!</definedName>
    <definedName name="custgrp_list">Lookups!$I$4:$I$7</definedName>
    <definedName name="data">Data!$A$1:$FV$209</definedName>
    <definedName name="date">Table!$B$5</definedName>
    <definedName name="Enrollment">Table!$E$6</definedName>
    <definedName name="evt_dates">Lookups!$K$4:$K$16</definedName>
    <definedName name="fcst">Table!$B$6</definedName>
    <definedName name="fcst_year">Lookups!$L$4:$L$4</definedName>
    <definedName name="fsl">Table!$E$7</definedName>
    <definedName name="ind_grp">Table!#REF!</definedName>
    <definedName name="ind_list">Lookups!$O$4:$O$11</definedName>
    <definedName name="lca">Table!#REF!</definedName>
    <definedName name="lca_list">Lookups!$N$4</definedName>
    <definedName name="level">Table!$B$8</definedName>
    <definedName name="level_list">Lookups!$J$4:$J$5</definedName>
    <definedName name="mar_apr_flag">Lookups!$C$36</definedName>
    <definedName name="pass">Lookups!$D$9</definedName>
    <definedName name="_xlnm.Print_Area" localSheetId="0">Table!$A$2:$P$35</definedName>
    <definedName name="prog_port">Lookups!$J$3:$J$5</definedName>
    <definedName name="Result_type">Table!$B$4</definedName>
    <definedName name="Result_type_list">Lookups!$I$4:$I$5</definedName>
    <definedName name="Size">Table!#REF!</definedName>
    <definedName name="size_lca_flag">Lookups!$B$38</definedName>
    <definedName name="Size_list">Lookups!$O$4:$O$4</definedName>
    <definedName name="summer">Lookups!$C$36</definedName>
    <definedName name="weath">Table!$B$7</definedName>
    <definedName name="weath_year">Lookups!$M$4:$M$7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4" l="1"/>
  <c r="D9" i="4"/>
  <c r="P37" i="4" l="1"/>
  <c r="O37" i="4"/>
  <c r="N37" i="4"/>
  <c r="M37" i="4"/>
  <c r="L37" i="4"/>
  <c r="H32" i="4"/>
  <c r="I32" i="4"/>
  <c r="J32" i="4"/>
  <c r="L32" i="4"/>
  <c r="D7" i="4" l="1"/>
  <c r="B4" i="2" l="1"/>
  <c r="F4" i="2" l="1"/>
  <c r="E23" i="2" l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L5" i="4" l="1"/>
  <c r="J4" i="4"/>
  <c r="I4" i="4"/>
  <c r="H4" i="4"/>
  <c r="C36" i="2" l="1"/>
  <c r="D4" i="2"/>
  <c r="C4" i="2"/>
  <c r="A10" i="4" s="1"/>
  <c r="E4" i="2"/>
  <c r="D8" i="4" l="1"/>
  <c r="E4" i="4"/>
  <c r="E7" i="4"/>
  <c r="H36" i="2" s="1"/>
  <c r="E6" i="4"/>
  <c r="E11" i="4" s="1"/>
  <c r="H8" i="4" l="1"/>
  <c r="L28" i="4"/>
  <c r="H44" i="2"/>
  <c r="H28" i="2"/>
  <c r="H35" i="2"/>
  <c r="H27" i="2"/>
  <c r="H37" i="2"/>
  <c r="H33" i="2"/>
  <c r="M29" i="4"/>
  <c r="J17" i="4"/>
  <c r="N17" i="4" s="1"/>
  <c r="M30" i="4"/>
  <c r="M10" i="4"/>
  <c r="M25" i="4"/>
  <c r="P8" i="4"/>
  <c r="O11" i="4"/>
  <c r="O31" i="4"/>
  <c r="L26" i="4"/>
  <c r="M8" i="4"/>
  <c r="M19" i="4"/>
  <c r="P15" i="4"/>
  <c r="H12" i="4"/>
  <c r="O24" i="4"/>
  <c r="H17" i="4"/>
  <c r="H13" i="4"/>
  <c r="H11" i="4"/>
  <c r="H25" i="4"/>
  <c r="L16" i="4"/>
  <c r="P12" i="4"/>
  <c r="L12" i="4"/>
  <c r="H28" i="4"/>
  <c r="H10" i="4"/>
  <c r="L20" i="4"/>
  <c r="H14" i="4"/>
  <c r="O27" i="4"/>
  <c r="P23" i="4"/>
  <c r="O18" i="4"/>
  <c r="H23" i="4"/>
  <c r="H18" i="4"/>
  <c r="H26" i="4"/>
  <c r="L18" i="4"/>
  <c r="O29" i="4"/>
  <c r="P19" i="4"/>
  <c r="L9" i="4"/>
  <c r="L22" i="4"/>
  <c r="P20" i="4"/>
  <c r="H27" i="4"/>
  <c r="K13" i="4"/>
  <c r="F27" i="2" s="1"/>
  <c r="K19" i="4"/>
  <c r="F33" i="2" s="1"/>
  <c r="K8" i="4"/>
  <c r="F22" i="2" s="1"/>
  <c r="J18" i="4"/>
  <c r="N18" i="4" s="1"/>
  <c r="K17" i="4"/>
  <c r="F31" i="2" s="1"/>
  <c r="M18" i="4"/>
  <c r="M15" i="4"/>
  <c r="M9" i="4"/>
  <c r="M28" i="4"/>
  <c r="M27" i="4"/>
  <c r="M31" i="4"/>
  <c r="K24" i="4"/>
  <c r="F38" i="2" s="1"/>
  <c r="J23" i="4"/>
  <c r="N23" i="4" s="1"/>
  <c r="J13" i="4"/>
  <c r="N13" i="4" s="1"/>
  <c r="J22" i="4"/>
  <c r="N22" i="4" s="1"/>
  <c r="K20" i="4"/>
  <c r="F34" i="2" s="1"/>
  <c r="P21" i="4"/>
  <c r="J20" i="4"/>
  <c r="N20" i="4" s="1"/>
  <c r="J19" i="4"/>
  <c r="N19" i="4" s="1"/>
  <c r="J12" i="4"/>
  <c r="N12" i="4" s="1"/>
  <c r="K29" i="4"/>
  <c r="F43" i="2" s="1"/>
  <c r="J9" i="4"/>
  <c r="N9" i="4" s="1"/>
  <c r="K10" i="4"/>
  <c r="F24" i="2" s="1"/>
  <c r="K26" i="4"/>
  <c r="F40" i="2" s="1"/>
  <c r="M11" i="4"/>
  <c r="M14" i="4"/>
  <c r="M24" i="4"/>
  <c r="J28" i="4"/>
  <c r="J26" i="4"/>
  <c r="K16" i="4"/>
  <c r="F30" i="2" s="1"/>
  <c r="K21" i="4"/>
  <c r="F35" i="2" s="1"/>
  <c r="J14" i="4"/>
  <c r="N14" i="4" s="1"/>
  <c r="J8" i="4"/>
  <c r="H16" i="4"/>
  <c r="P10" i="4"/>
  <c r="O28" i="4"/>
  <c r="O9" i="4"/>
  <c r="H24" i="4"/>
  <c r="O23" i="4"/>
  <c r="P26" i="4"/>
  <c r="H30" i="4"/>
  <c r="L31" i="4"/>
  <c r="H22" i="4"/>
  <c r="H29" i="4"/>
  <c r="L24" i="4"/>
  <c r="H20" i="4"/>
  <c r="P22" i="4"/>
  <c r="P25" i="4"/>
  <c r="L13" i="4"/>
  <c r="P13" i="4"/>
  <c r="O19" i="4"/>
  <c r="L10" i="4"/>
  <c r="O12" i="4"/>
  <c r="O10" i="4"/>
  <c r="P27" i="4"/>
  <c r="O8" i="4"/>
  <c r="H31" i="4"/>
  <c r="O14" i="4"/>
  <c r="P14" i="4"/>
  <c r="P31" i="4"/>
  <c r="L19" i="4"/>
  <c r="L15" i="4"/>
  <c r="O16" i="4"/>
  <c r="P30" i="4"/>
  <c r="O25" i="4"/>
  <c r="O20" i="4"/>
  <c r="L8" i="4"/>
  <c r="P11" i="4"/>
  <c r="O26" i="4"/>
  <c r="L25" i="4"/>
  <c r="H9" i="4"/>
  <c r="L14" i="4"/>
  <c r="H19" i="4"/>
  <c r="P18" i="4"/>
  <c r="L27" i="4"/>
  <c r="O13" i="4"/>
  <c r="L30" i="4"/>
  <c r="J16" i="4"/>
  <c r="N16" i="4" s="1"/>
  <c r="J30" i="4"/>
  <c r="K27" i="4"/>
  <c r="F41" i="2" s="1"/>
  <c r="J15" i="4"/>
  <c r="N15" i="4" s="1"/>
  <c r="K14" i="4"/>
  <c r="F28" i="2" s="1"/>
  <c r="M20" i="4"/>
  <c r="H21" i="4"/>
  <c r="M13" i="4"/>
  <c r="M26" i="4"/>
  <c r="M17" i="4"/>
  <c r="K28" i="4"/>
  <c r="F42" i="2" s="1"/>
  <c r="K31" i="4"/>
  <c r="F45" i="2" s="1"/>
  <c r="J31" i="4"/>
  <c r="N31" i="4" s="1"/>
  <c r="K30" i="4"/>
  <c r="F44" i="2" s="1"/>
  <c r="K22" i="4"/>
  <c r="F36" i="2" s="1"/>
  <c r="J29" i="4"/>
  <c r="O21" i="4"/>
  <c r="J27" i="4"/>
  <c r="K12" i="4"/>
  <c r="F26" i="2" s="1"/>
  <c r="K11" i="4"/>
  <c r="F25" i="2" s="1"/>
  <c r="J11" i="4"/>
  <c r="N11" i="4" s="1"/>
  <c r="K25" i="4"/>
  <c r="F39" i="2" s="1"/>
  <c r="K23" i="4"/>
  <c r="F37" i="2" s="1"/>
  <c r="J24" i="4"/>
  <c r="K9" i="4"/>
  <c r="F23" i="2" s="1"/>
  <c r="M12" i="4"/>
  <c r="K15" i="4"/>
  <c r="F29" i="2" s="1"/>
  <c r="K18" i="4"/>
  <c r="F32" i="2" s="1"/>
  <c r="J25" i="4"/>
  <c r="L21" i="4"/>
  <c r="J21" i="4"/>
  <c r="M21" i="4"/>
  <c r="L11" i="4"/>
  <c r="P29" i="4"/>
  <c r="O17" i="4"/>
  <c r="P16" i="4"/>
  <c r="L29" i="4"/>
  <c r="P9" i="4"/>
  <c r="O30" i="4"/>
  <c r="M16" i="4"/>
  <c r="M23" i="4"/>
  <c r="P28" i="4"/>
  <c r="L17" i="4"/>
  <c r="O22" i="4"/>
  <c r="L23" i="4"/>
  <c r="J10" i="4"/>
  <c r="N10" i="4" s="1"/>
  <c r="M22" i="4"/>
  <c r="H15" i="4"/>
  <c r="O15" i="4"/>
  <c r="P17" i="4"/>
  <c r="P24" i="4"/>
  <c r="H29" i="2"/>
  <c r="H22" i="2"/>
  <c r="H23" i="2"/>
  <c r="H34" i="2"/>
  <c r="H30" i="2"/>
  <c r="H45" i="2"/>
  <c r="H25" i="2"/>
  <c r="H24" i="2"/>
  <c r="H40" i="2"/>
  <c r="H43" i="2"/>
  <c r="H39" i="2"/>
  <c r="H38" i="2"/>
  <c r="H32" i="2"/>
  <c r="H31" i="2"/>
  <c r="H41" i="2"/>
  <c r="H42" i="2"/>
  <c r="H26" i="2"/>
  <c r="H37" i="4" l="1"/>
  <c r="E8" i="4" s="1"/>
  <c r="J37" i="4"/>
  <c r="E9" i="4" s="1"/>
  <c r="J36" i="4"/>
  <c r="H36" i="4"/>
  <c r="F47" i="2"/>
  <c r="K37" i="4" s="1"/>
  <c r="I26" i="4"/>
  <c r="I20" i="4"/>
  <c r="N25" i="4"/>
  <c r="G39" i="2" s="1"/>
  <c r="N27" i="4"/>
  <c r="G41" i="2" s="1"/>
  <c r="N29" i="4"/>
  <c r="G43" i="2" s="1"/>
  <c r="N30" i="4"/>
  <c r="G44" i="2" s="1"/>
  <c r="N26" i="4"/>
  <c r="G40" i="2" s="1"/>
  <c r="N28" i="4"/>
  <c r="G42" i="2" s="1"/>
  <c r="E5" i="4"/>
  <c r="I9" i="4"/>
  <c r="G37" i="2"/>
  <c r="G27" i="2"/>
  <c r="G34" i="2"/>
  <c r="N24" i="4"/>
  <c r="G36" i="2"/>
  <c r="I22" i="4"/>
  <c r="I28" i="4"/>
  <c r="I19" i="4"/>
  <c r="I14" i="4"/>
  <c r="I18" i="4"/>
  <c r="G30" i="2"/>
  <c r="I15" i="4"/>
  <c r="G26" i="2"/>
  <c r="G31" i="2"/>
  <c r="I17" i="4"/>
  <c r="I29" i="4"/>
  <c r="I10" i="4"/>
  <c r="I23" i="4"/>
  <c r="K36" i="4"/>
  <c r="G32" i="2"/>
  <c r="I13" i="4"/>
  <c r="I21" i="4"/>
  <c r="G28" i="2"/>
  <c r="G24" i="2"/>
  <c r="I11" i="4"/>
  <c r="I31" i="4"/>
  <c r="N8" i="4"/>
  <c r="G22" i="2" s="1"/>
  <c r="G25" i="2"/>
  <c r="I16" i="4"/>
  <c r="I25" i="4"/>
  <c r="I27" i="4"/>
  <c r="I30" i="4"/>
  <c r="I24" i="4"/>
  <c r="G23" i="2"/>
  <c r="I8" i="4"/>
  <c r="N21" i="4"/>
  <c r="G45" i="2"/>
  <c r="G29" i="2"/>
  <c r="I12" i="4"/>
  <c r="G33" i="2"/>
  <c r="E10" i="4" l="1"/>
  <c r="I37" i="4"/>
  <c r="I36" i="4"/>
  <c r="G38" i="2"/>
  <c r="G47" i="2" s="1"/>
  <c r="G35" i="2"/>
</calcChain>
</file>

<file path=xl/sharedStrings.xml><?xml version="1.0" encoding="utf-8"?>
<sst xmlns="http://schemas.openxmlformats.org/spreadsheetml/2006/main" count="1728" uniqueCount="242">
  <si>
    <t>Utility</t>
  </si>
  <si>
    <t>Program</t>
  </si>
  <si>
    <t>ProgPort</t>
  </si>
  <si>
    <t>DayType</t>
  </si>
  <si>
    <t>ForecastYear</t>
  </si>
  <si>
    <t>WeatherYear</t>
  </si>
  <si>
    <t>Enrolled</t>
  </si>
  <si>
    <t>Typical Event Day</t>
  </si>
  <si>
    <t>Aggregate Impact</t>
  </si>
  <si>
    <t>Hour Ending</t>
  </si>
  <si>
    <t>10th%ile</t>
  </si>
  <si>
    <t>30th%ile</t>
  </si>
  <si>
    <t>50th%ile</t>
  </si>
  <si>
    <t>70th%ile</t>
  </si>
  <si>
    <t>90th%ile</t>
  </si>
  <si>
    <t>10th</t>
  </si>
  <si>
    <t>30th</t>
  </si>
  <si>
    <t>50th</t>
  </si>
  <si>
    <t>70th</t>
  </si>
  <si>
    <t>90th</t>
  </si>
  <si>
    <t>Daily</t>
  </si>
  <si>
    <t>n/a</t>
  </si>
  <si>
    <t>Type of Results:</t>
  </si>
  <si>
    <t>Average per Enrolled Customer</t>
  </si>
  <si>
    <t>Impact Level:</t>
  </si>
  <si>
    <t>Forecast Year:</t>
  </si>
  <si>
    <t>Weather Year:</t>
  </si>
  <si>
    <t>Day Type:</t>
  </si>
  <si>
    <t>JAN monthly peak</t>
  </si>
  <si>
    <t>FEB monthly peak</t>
  </si>
  <si>
    <t>MAR monthly peak</t>
  </si>
  <si>
    <t>APR monthly peak</t>
  </si>
  <si>
    <t>MAY monthly peak</t>
  </si>
  <si>
    <t>JUN monthly peak</t>
  </si>
  <si>
    <t>JUL monthly peak</t>
  </si>
  <si>
    <t>AUG monthly peak</t>
  </si>
  <si>
    <t>SEP monthly peak</t>
  </si>
  <si>
    <t>OCT monthly peak</t>
  </si>
  <si>
    <t>NOV monthly peak</t>
  </si>
  <si>
    <t>DEC monthly peak</t>
  </si>
  <si>
    <t>PCTILE10_hr1</t>
  </si>
  <si>
    <t>PCTILE10_hr2</t>
  </si>
  <si>
    <t>PCTILE10_hr3</t>
  </si>
  <si>
    <t>PCTILE10_hr4</t>
  </si>
  <si>
    <t>PCTILE10_hr5</t>
  </si>
  <si>
    <t>PCTILE10_hr6</t>
  </si>
  <si>
    <t>PCTILE10_hr7</t>
  </si>
  <si>
    <t>PCTILE10_hr8</t>
  </si>
  <si>
    <t>PCTILE10_hr9</t>
  </si>
  <si>
    <t>PCTILE10_hr10</t>
  </si>
  <si>
    <t>PCTILE10_hr11</t>
  </si>
  <si>
    <t>PCTILE10_hr12</t>
  </si>
  <si>
    <t>PCTILE10_hr13</t>
  </si>
  <si>
    <t>PCTILE10_hr14</t>
  </si>
  <si>
    <t>PCTILE10_hr15</t>
  </si>
  <si>
    <t>PCTILE10_hr16</t>
  </si>
  <si>
    <t>PCTILE10_hr17</t>
  </si>
  <si>
    <t>PCTILE10_hr18</t>
  </si>
  <si>
    <t>PCTILE10_hr19</t>
  </si>
  <si>
    <t>PCTILE10_hr20</t>
  </si>
  <si>
    <t>PCTILE10_hr21</t>
  </si>
  <si>
    <t>PCTILE10_hr22</t>
  </si>
  <si>
    <t>PCTILE10_hr23</t>
  </si>
  <si>
    <t>PCTILE10_hr24</t>
  </si>
  <si>
    <t>PCTILE30_hr1</t>
  </si>
  <si>
    <t>PCTILE30_hr2</t>
  </si>
  <si>
    <t>PCTILE30_hr3</t>
  </si>
  <si>
    <t>PCTILE30_hr4</t>
  </si>
  <si>
    <t>PCTILE30_hr5</t>
  </si>
  <si>
    <t>PCTILE30_hr6</t>
  </si>
  <si>
    <t>PCTILE30_hr7</t>
  </si>
  <si>
    <t>PCTILE30_hr8</t>
  </si>
  <si>
    <t>PCTILE30_hr9</t>
  </si>
  <si>
    <t>PCTILE30_hr10</t>
  </si>
  <si>
    <t>PCTILE30_hr11</t>
  </si>
  <si>
    <t>PCTILE30_hr12</t>
  </si>
  <si>
    <t>PCTILE30_hr13</t>
  </si>
  <si>
    <t>PCTILE30_hr14</t>
  </si>
  <si>
    <t>PCTILE30_hr15</t>
  </si>
  <si>
    <t>PCTILE30_hr16</t>
  </si>
  <si>
    <t>PCTILE30_hr17</t>
  </si>
  <si>
    <t>PCTILE30_hr18</t>
  </si>
  <si>
    <t>PCTILE30_hr19</t>
  </si>
  <si>
    <t>PCTILE30_hr20</t>
  </si>
  <si>
    <t>PCTILE30_hr21</t>
  </si>
  <si>
    <t>PCTILE30_hr22</t>
  </si>
  <si>
    <t>PCTILE30_hr23</t>
  </si>
  <si>
    <t>PCTILE30_hr24</t>
  </si>
  <si>
    <t>PCTILE50_hr1</t>
  </si>
  <si>
    <t>PCTILE50_hr2</t>
  </si>
  <si>
    <t>PCTILE50_hr3</t>
  </si>
  <si>
    <t>PCTILE50_hr4</t>
  </si>
  <si>
    <t>PCTILE50_hr5</t>
  </si>
  <si>
    <t>PCTILE50_hr6</t>
  </si>
  <si>
    <t>PCTILE50_hr7</t>
  </si>
  <si>
    <t>PCTILE50_hr8</t>
  </si>
  <si>
    <t>PCTILE50_hr9</t>
  </si>
  <si>
    <t>PCTILE50_hr10</t>
  </si>
  <si>
    <t>PCTILE50_hr11</t>
  </si>
  <si>
    <t>PCTILE50_hr12</t>
  </si>
  <si>
    <t>PCTILE50_hr13</t>
  </si>
  <si>
    <t>PCTILE50_hr14</t>
  </si>
  <si>
    <t>PCTILE50_hr15</t>
  </si>
  <si>
    <t>PCTILE50_hr16</t>
  </si>
  <si>
    <t>PCTILE50_hr17</t>
  </si>
  <si>
    <t>PCTILE50_hr18</t>
  </si>
  <si>
    <t>PCTILE50_hr19</t>
  </si>
  <si>
    <t>PCTILE50_hr20</t>
  </si>
  <si>
    <t>PCTILE50_hr21</t>
  </si>
  <si>
    <t>PCTILE50_hr22</t>
  </si>
  <si>
    <t>PCTILE50_hr23</t>
  </si>
  <si>
    <t>PCTILE50_hr24</t>
  </si>
  <si>
    <t>PCTILE70_hr1</t>
  </si>
  <si>
    <t>PCTILE70_hr2</t>
  </si>
  <si>
    <t>PCTILE70_hr3</t>
  </si>
  <si>
    <t>PCTILE70_hr4</t>
  </si>
  <si>
    <t>PCTILE70_hr5</t>
  </si>
  <si>
    <t>PCTILE70_hr6</t>
  </si>
  <si>
    <t>PCTILE70_hr7</t>
  </si>
  <si>
    <t>PCTILE70_hr8</t>
  </si>
  <si>
    <t>PCTILE70_hr9</t>
  </si>
  <si>
    <t>PCTILE70_hr10</t>
  </si>
  <si>
    <t>PCTILE70_hr11</t>
  </si>
  <si>
    <t>PCTILE70_hr12</t>
  </si>
  <si>
    <t>PCTILE70_hr13</t>
  </si>
  <si>
    <t>PCTILE70_hr14</t>
  </si>
  <si>
    <t>PCTILE70_hr15</t>
  </si>
  <si>
    <t>PCTILE70_hr16</t>
  </si>
  <si>
    <t>PCTILE70_hr17</t>
  </si>
  <si>
    <t>PCTILE70_hr18</t>
  </si>
  <si>
    <t>PCTILE70_hr19</t>
  </si>
  <si>
    <t>PCTILE70_hr20</t>
  </si>
  <si>
    <t>PCTILE70_hr21</t>
  </si>
  <si>
    <t>PCTILE70_hr22</t>
  </si>
  <si>
    <t>PCTILE70_hr23</t>
  </si>
  <si>
    <t>PCTILE70_hr24</t>
  </si>
  <si>
    <t>PCTILE90_hr1</t>
  </si>
  <si>
    <t>PCTILE90_hr2</t>
  </si>
  <si>
    <t>PCTILE90_hr3</t>
  </si>
  <si>
    <t>PCTILE90_hr4</t>
  </si>
  <si>
    <t>PCTILE90_hr5</t>
  </si>
  <si>
    <t>PCTILE90_hr6</t>
  </si>
  <si>
    <t>PCTILE90_hr7</t>
  </si>
  <si>
    <t>PCTILE90_hr8</t>
  </si>
  <si>
    <t>PCTILE90_hr9</t>
  </si>
  <si>
    <t>PCTILE90_hr10</t>
  </si>
  <si>
    <t>PCTILE90_hr11</t>
  </si>
  <si>
    <t>PCTILE90_hr12</t>
  </si>
  <si>
    <t>PCTILE90_hr13</t>
  </si>
  <si>
    <t>PCTILE90_hr14</t>
  </si>
  <si>
    <t>PCTILE90_hr15</t>
  </si>
  <si>
    <t>PCTILE90_hr16</t>
  </si>
  <si>
    <t>PCTILE90_hr17</t>
  </si>
  <si>
    <t>PCTILE90_hr18</t>
  </si>
  <si>
    <t>PCTILE90_hr19</t>
  </si>
  <si>
    <t>PCTILE90_hr20</t>
  </si>
  <si>
    <t>PCTILE90_hr21</t>
  </si>
  <si>
    <t>PCTILE90_hr22</t>
  </si>
  <si>
    <t>PCTILE90_hr23</t>
  </si>
  <si>
    <t>PCTILE90_hr24</t>
  </si>
  <si>
    <r>
      <t>Weighted Average Temperature (</t>
    </r>
    <r>
      <rPr>
        <b/>
        <vertAlign val="superscript"/>
        <sz val="11"/>
        <color indexed="9"/>
        <rFont val="Arial Narrow"/>
        <family val="2"/>
      </rPr>
      <t>o</t>
    </r>
    <r>
      <rPr>
        <b/>
        <sz val="11"/>
        <color indexed="9"/>
        <rFont val="Arial Narrow"/>
        <family val="2"/>
      </rPr>
      <t>F)</t>
    </r>
  </si>
  <si>
    <t>Ref_hr1</t>
  </si>
  <si>
    <t>Ref_hr2</t>
  </si>
  <si>
    <t>Ref_hr3</t>
  </si>
  <si>
    <t>Ref_hr4</t>
  </si>
  <si>
    <t>Ref_hr5</t>
  </si>
  <si>
    <t>Ref_hr6</t>
  </si>
  <si>
    <t>Ref_hr7</t>
  </si>
  <si>
    <t>Ref_hr8</t>
  </si>
  <si>
    <t>Ref_hr9</t>
  </si>
  <si>
    <t>Ref_hr10</t>
  </si>
  <si>
    <t>Ref_hr11</t>
  </si>
  <si>
    <t>Ref_hr12</t>
  </si>
  <si>
    <t>Ref_hr13</t>
  </si>
  <si>
    <t>Ref_hr14</t>
  </si>
  <si>
    <t>Ref_hr15</t>
  </si>
  <si>
    <t>Ref_hr16</t>
  </si>
  <si>
    <t>Ref_hr17</t>
  </si>
  <si>
    <t>Ref_hr18</t>
  </si>
  <si>
    <t>Ref_hr19</t>
  </si>
  <si>
    <t>Ref_hr20</t>
  </si>
  <si>
    <t>Ref_hr21</t>
  </si>
  <si>
    <t>Ref_hr22</t>
  </si>
  <si>
    <t>Ref_hr23</t>
  </si>
  <si>
    <t>Ref_hr24</t>
  </si>
  <si>
    <t>Program-level impacts</t>
  </si>
  <si>
    <t>Portfolio-level impacts</t>
  </si>
  <si>
    <t>summer</t>
  </si>
  <si>
    <t>Result type</t>
  </si>
  <si>
    <r>
      <t>Cooling
Degree
Hours
(Base 75</t>
    </r>
    <r>
      <rPr>
        <b/>
        <vertAlign val="superscript"/>
        <sz val="11"/>
        <color indexed="9"/>
        <rFont val="Arial Narrow"/>
        <family val="2"/>
      </rPr>
      <t xml:space="preserve">o </t>
    </r>
    <r>
      <rPr>
        <b/>
        <sz val="11"/>
        <color indexed="9"/>
        <rFont val="Arial Narrow"/>
        <family val="2"/>
      </rPr>
      <t>F)</t>
    </r>
  </si>
  <si>
    <t>cdh calcs</t>
  </si>
  <si>
    <t>Std Devs</t>
  </si>
  <si>
    <t>Utility 1-in-10</t>
  </si>
  <si>
    <t>Utility 1-in-2</t>
  </si>
  <si>
    <t>CAISO 1-in-10</t>
  </si>
  <si>
    <t>CAISO 1-in-2</t>
  </si>
  <si>
    <t>Base Interruptible Program (BIP)</t>
  </si>
  <si>
    <t>FSL</t>
  </si>
  <si>
    <t>fsl</t>
  </si>
  <si>
    <t>pass</t>
  </si>
  <si>
    <t>ResultType</t>
  </si>
  <si>
    <t>By Period:</t>
  </si>
  <si>
    <t>Color Coding Legend</t>
  </si>
  <si>
    <t>Event Window</t>
  </si>
  <si>
    <t>Confidential Data</t>
  </si>
  <si>
    <t>RA Window</t>
  </si>
  <si>
    <t>Menu Options:</t>
  </si>
  <si>
    <t>Event Hours</t>
  </si>
  <si>
    <t>Number of Accounts Enrolled</t>
  </si>
  <si>
    <t>Program FSL Achievement Rate</t>
  </si>
  <si>
    <t>Event Day Information:</t>
  </si>
  <si>
    <t>SDG&amp;E Base Interruptible Program (BIP) for PY2022: Ex-Ante Analysis</t>
  </si>
  <si>
    <t>2023-2033</t>
  </si>
  <si>
    <t>San Diego</t>
  </si>
  <si>
    <t>Temp_hr1</t>
  </si>
  <si>
    <t>Temp_hr2</t>
  </si>
  <si>
    <t>Temp_hr3</t>
  </si>
  <si>
    <t>Temp_hr4</t>
  </si>
  <si>
    <t>Temp_hr5</t>
  </si>
  <si>
    <t>Temp_hr6</t>
  </si>
  <si>
    <t>Temp_hr7</t>
  </si>
  <si>
    <t>Temp_hr8</t>
  </si>
  <si>
    <t>Temp_hr9</t>
  </si>
  <si>
    <t>Temp_hr10</t>
  </si>
  <si>
    <t>Temp_hr11</t>
  </si>
  <si>
    <t>Temp_hr12</t>
  </si>
  <si>
    <t>Temp_hr13</t>
  </si>
  <si>
    <t>Temp_hr14</t>
  </si>
  <si>
    <t>Temp_hr15</t>
  </si>
  <si>
    <t>Temp_hr16</t>
  </si>
  <si>
    <t>Temp_hr17</t>
  </si>
  <si>
    <t>Temp_hr18</t>
  </si>
  <si>
    <t>Temp_hr19</t>
  </si>
  <si>
    <t>Temp_hr20</t>
  </si>
  <si>
    <t>Temp_hr21</t>
  </si>
  <si>
    <t>Temp_hr22</t>
  </si>
  <si>
    <t>Temp_hr23</t>
  </si>
  <si>
    <t>Temp_hr24</t>
  </si>
  <si>
    <t>mar_apr_flag</t>
  </si>
  <si>
    <t>Confidential content removed and blacked out.</t>
  </si>
  <si>
    <t>Public Version. Redactions in "2022 Load Impact Evaluation of California Statewide Base Interruptible Programs (BIP) for Non-Residential Customers: Ex-post and Ex-ante Report" and appendices.</t>
  </si>
  <si>
    <t>Heat Buildup (Avg. °F, HE 1-17)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</si>
</sst>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[$-409]mmmm\ d\,\ yyyy;@"/>
    <numFmt numFmtId="166" formatCode="0.0%"/>
    <numFmt numFmtId="167" formatCode="0.0"/>
    <numFmt numFmtId="168" formatCode="#,##0.000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sz val="11"/>
      <color indexed="9"/>
      <name val="Arial Narrow"/>
      <family val="2"/>
    </font>
    <font>
      <b/>
      <sz val="10"/>
      <color indexed="9"/>
      <name val="Franklin Gothic Demi Cond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b/>
      <sz val="10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11"/>
      <color indexed="9"/>
      <name val="Arial"/>
      <family val="2"/>
    </font>
    <font>
      <sz val="10"/>
      <color indexed="9"/>
      <name val="Franklin Gothic Demi Cond"/>
      <family val="2"/>
    </font>
    <font>
      <b/>
      <vertAlign val="superscript"/>
      <sz val="11"/>
      <color indexed="9"/>
      <name val="Arial Narrow"/>
      <family val="2"/>
    </font>
    <font>
      <sz val="10"/>
      <name val="Arial"/>
      <family val="2"/>
    </font>
    <font>
      <sz val="11"/>
      <color indexed="9"/>
      <name val="Arial Narrow"/>
      <family val="2"/>
    </font>
    <font>
      <b/>
      <sz val="11"/>
      <color theme="0"/>
      <name val="Arial"/>
      <family val="2"/>
    </font>
    <font>
      <b/>
      <sz val="12"/>
      <color indexed="9"/>
      <name val="Arial Narrow"/>
      <family val="2"/>
    </font>
    <font>
      <i/>
      <sz val="11"/>
      <name val="Calibri"/>
      <family val="2"/>
    </font>
    <font>
      <b/>
      <sz val="20"/>
      <name val="Arial"/>
      <family val="2"/>
    </font>
    <font>
      <i/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24418E"/>
        <bgColor indexed="64"/>
      </patternFill>
    </fill>
    <fill>
      <patternFill patternType="solid">
        <fgColor theme="1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56"/>
      </right>
      <top style="medium">
        <color indexed="9"/>
      </top>
      <bottom/>
      <diagonal/>
    </border>
    <border>
      <left style="medium">
        <color indexed="56"/>
      </left>
      <right style="medium">
        <color indexed="9"/>
      </right>
      <top/>
      <bottom/>
      <diagonal/>
    </border>
    <border>
      <left style="medium">
        <color indexed="56"/>
      </left>
      <right/>
      <top/>
      <bottom style="medium">
        <color indexed="56"/>
      </bottom>
      <diagonal/>
    </border>
    <border>
      <left style="medium">
        <color indexed="9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medium">
        <color indexed="56"/>
      </right>
      <top style="medium">
        <color indexed="56"/>
      </top>
      <bottom/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/>
      <right style="medium">
        <color indexed="56"/>
      </right>
      <top/>
      <bottom style="medium">
        <color indexed="9"/>
      </bottom>
      <diagonal/>
    </border>
    <border>
      <left style="medium">
        <color indexed="56"/>
      </left>
      <right/>
      <top/>
      <bottom style="thin">
        <color indexed="64"/>
      </bottom>
      <diagonal/>
    </border>
    <border>
      <left style="medium">
        <color indexed="56"/>
      </left>
      <right style="thin">
        <color indexed="56"/>
      </right>
      <top style="medium">
        <color indexed="56"/>
      </top>
      <bottom style="thin">
        <color indexed="56"/>
      </bottom>
      <diagonal/>
    </border>
    <border>
      <left style="medium">
        <color indexed="56"/>
      </left>
      <right/>
      <top style="thin">
        <color indexed="64"/>
      </top>
      <bottom style="thin">
        <color indexed="64"/>
      </bottom>
      <diagonal/>
    </border>
    <border>
      <left style="medium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56"/>
      </left>
      <right/>
      <top style="thin">
        <color indexed="64"/>
      </top>
      <bottom/>
      <diagonal/>
    </border>
    <border>
      <left style="medium">
        <color indexed="56"/>
      </left>
      <right style="medium">
        <color indexed="56"/>
      </right>
      <top style="medium">
        <color indexed="56"/>
      </top>
      <bottom style="thin">
        <color indexed="56"/>
      </bottom>
      <diagonal/>
    </border>
    <border>
      <left style="medium">
        <color indexed="56"/>
      </left>
      <right style="medium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56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/>
      <top style="medium">
        <color indexed="9"/>
      </top>
      <bottom/>
      <diagonal/>
    </border>
    <border>
      <left style="medium">
        <color theme="0"/>
      </left>
      <right/>
      <top/>
      <bottom/>
      <diagonal/>
    </border>
    <border>
      <left style="medium">
        <color indexed="9"/>
      </left>
      <right style="medium">
        <color indexed="9"/>
      </right>
      <top style="thin">
        <color indexed="56"/>
      </top>
      <bottom/>
      <diagonal/>
    </border>
    <border>
      <left style="medium">
        <color indexed="9"/>
      </left>
      <right style="medium">
        <color indexed="9"/>
      </right>
      <top/>
      <bottom/>
      <diagonal/>
    </border>
    <border>
      <left/>
      <right/>
      <top/>
      <bottom style="medium">
        <color indexed="56"/>
      </bottom>
      <diagonal/>
    </border>
    <border>
      <left style="medium">
        <color indexed="9"/>
      </left>
      <right/>
      <top style="thin">
        <color indexed="56"/>
      </top>
      <bottom/>
      <diagonal/>
    </border>
    <border>
      <left/>
      <right/>
      <top style="thin">
        <color indexed="56"/>
      </top>
      <bottom/>
      <diagonal/>
    </border>
    <border>
      <left/>
      <right style="medium">
        <color indexed="56"/>
      </right>
      <top style="thin">
        <color indexed="56"/>
      </top>
      <bottom/>
      <diagonal/>
    </border>
    <border>
      <left style="medium">
        <color indexed="9"/>
      </left>
      <right/>
      <top/>
      <bottom/>
      <diagonal/>
    </border>
    <border>
      <left/>
      <right style="medium">
        <color indexed="56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56"/>
      </top>
      <bottom/>
      <diagonal/>
    </border>
    <border>
      <left style="medium">
        <color theme="0"/>
      </left>
      <right style="medium">
        <color theme="0"/>
      </right>
      <top/>
      <bottom style="medium">
        <color indexed="56"/>
      </bottom>
      <diagonal/>
    </border>
    <border>
      <left style="medium">
        <color theme="0"/>
      </left>
      <right/>
      <top style="medium">
        <color indexed="56"/>
      </top>
      <bottom/>
      <diagonal/>
    </border>
    <border>
      <left style="medium">
        <color theme="0"/>
      </left>
      <right/>
      <top/>
      <bottom style="medium">
        <color indexed="56"/>
      </bottom>
      <diagonal/>
    </border>
    <border>
      <left style="medium">
        <color theme="0"/>
      </left>
      <right/>
      <top style="medium">
        <color indexed="9"/>
      </top>
      <bottom/>
      <diagonal/>
    </border>
    <border>
      <left style="medium">
        <color theme="0"/>
      </left>
      <right style="medium">
        <color theme="0"/>
      </right>
      <top style="medium">
        <color indexed="9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0"/>
      </right>
      <top style="medium">
        <color indexed="56"/>
      </top>
      <bottom/>
      <diagonal/>
    </border>
    <border>
      <left style="medium">
        <color indexed="64"/>
      </left>
      <right style="medium">
        <color theme="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56"/>
      </left>
      <right style="medium">
        <color indexed="64"/>
      </right>
      <top/>
      <bottom style="medium">
        <color indexed="56"/>
      </bottom>
      <diagonal/>
    </border>
    <border>
      <left style="medium">
        <color indexed="64"/>
      </left>
      <right style="medium">
        <color indexed="64"/>
      </right>
      <top/>
      <bottom style="medium">
        <color indexed="56"/>
      </bottom>
      <diagonal/>
    </border>
    <border>
      <left style="medium">
        <color indexed="64"/>
      </left>
      <right style="medium">
        <color indexed="64"/>
      </right>
      <top style="medium">
        <color indexed="56"/>
      </top>
      <bottom style="medium">
        <color indexed="56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 style="medium">
        <color indexed="64"/>
      </left>
      <right/>
      <top style="thin">
        <color theme="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9"/>
      </right>
      <top style="thin">
        <color indexed="56"/>
      </top>
      <bottom/>
      <diagonal/>
    </border>
    <border>
      <left/>
      <right style="medium">
        <color indexed="9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9">
    <xf numFmtId="0" fontId="0" fillId="0" borderId="0" xfId="0"/>
    <xf numFmtId="0" fontId="0" fillId="0" borderId="0" xfId="0" quotePrefix="1" applyAlignment="1">
      <alignment horizontal="left"/>
    </xf>
    <xf numFmtId="0" fontId="3" fillId="0" borderId="0" xfId="0" applyFont="1"/>
    <xf numFmtId="0" fontId="0" fillId="0" borderId="0" xfId="0" applyAlignment="1">
      <alignment horizontal="left"/>
    </xf>
    <xf numFmtId="0" fontId="0" fillId="0" borderId="0" xfId="0" applyFill="1"/>
    <xf numFmtId="0" fontId="9" fillId="0" borderId="1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left" wrapText="1"/>
    </xf>
    <xf numFmtId="0" fontId="8" fillId="0" borderId="0" xfId="0" applyFont="1"/>
    <xf numFmtId="0" fontId="11" fillId="0" borderId="0" xfId="0" applyFont="1" applyBorder="1" applyAlignment="1">
      <alignment horizontal="left"/>
    </xf>
    <xf numFmtId="165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49" fontId="9" fillId="0" borderId="0" xfId="0" applyNumberFormat="1" applyFont="1" applyBorder="1" applyAlignment="1">
      <alignment horizontal="left"/>
    </xf>
    <xf numFmtId="0" fontId="8" fillId="0" borderId="0" xfId="0" applyFont="1" applyFill="1" applyBorder="1"/>
    <xf numFmtId="0" fontId="4" fillId="0" borderId="5" xfId="0" applyFont="1" applyBorder="1" applyAlignment="1">
      <alignment horizontal="center"/>
    </xf>
    <xf numFmtId="3" fontId="0" fillId="0" borderId="0" xfId="0" applyNumberFormat="1"/>
    <xf numFmtId="0" fontId="13" fillId="2" borderId="0" xfId="0" applyFont="1" applyFill="1" applyAlignment="1">
      <alignment horizontal="left"/>
    </xf>
    <xf numFmtId="15" fontId="0" fillId="0" borderId="0" xfId="0" applyNumberFormat="1" applyAlignment="1">
      <alignment horizontal="left"/>
    </xf>
    <xf numFmtId="0" fontId="9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left"/>
    </xf>
    <xf numFmtId="0" fontId="0" fillId="0" borderId="0" xfId="0" applyFill="1" applyBorder="1"/>
    <xf numFmtId="15" fontId="0" fillId="0" borderId="0" xfId="0" applyNumberForma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Border="1"/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64" fontId="10" fillId="0" borderId="13" xfId="0" applyNumberFormat="1" applyFont="1" applyBorder="1" applyAlignment="1">
      <alignment horizontal="center" vertical="center"/>
    </xf>
    <xf numFmtId="164" fontId="10" fillId="0" borderId="17" xfId="0" applyNumberFormat="1" applyFont="1" applyBorder="1" applyAlignment="1">
      <alignment horizontal="center" vertical="center"/>
    </xf>
    <xf numFmtId="164" fontId="10" fillId="0" borderId="15" xfId="0" applyNumberFormat="1" applyFont="1" applyBorder="1" applyAlignment="1">
      <alignment horizontal="center" vertical="center"/>
    </xf>
    <xf numFmtId="164" fontId="10" fillId="0" borderId="18" xfId="0" applyNumberFormat="1" applyFont="1" applyBorder="1" applyAlignment="1">
      <alignment horizontal="center" vertical="center"/>
    </xf>
    <xf numFmtId="164" fontId="0" fillId="0" borderId="0" xfId="0" applyNumberFormat="1"/>
    <xf numFmtId="166" fontId="0" fillId="0" borderId="0" xfId="1" applyNumberFormat="1" applyFont="1"/>
    <xf numFmtId="0" fontId="8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" fillId="0" borderId="0" xfId="0" applyFont="1" applyBorder="1"/>
    <xf numFmtId="0" fontId="1" fillId="0" borderId="0" xfId="0" applyFont="1"/>
    <xf numFmtId="0" fontId="1" fillId="0" borderId="0" xfId="0" quotePrefix="1" applyFont="1" applyAlignment="1">
      <alignment horizontal="left"/>
    </xf>
    <xf numFmtId="0" fontId="1" fillId="0" borderId="0" xfId="0" quotePrefix="1" applyFont="1" applyBorder="1" applyAlignment="1">
      <alignment horizontal="left"/>
    </xf>
    <xf numFmtId="0" fontId="1" fillId="0" borderId="0" xfId="0" quotePrefix="1" applyFont="1" applyFill="1" applyBorder="1" applyAlignment="1">
      <alignment horizontal="left"/>
    </xf>
    <xf numFmtId="0" fontId="1" fillId="0" borderId="0" xfId="0" quotePrefix="1" applyFont="1" applyAlignment="1">
      <alignment horizontal="right"/>
    </xf>
    <xf numFmtId="0" fontId="1" fillId="0" borderId="0" xfId="0" applyFont="1" applyAlignment="1">
      <alignment horizontal="right"/>
    </xf>
    <xf numFmtId="167" fontId="0" fillId="0" borderId="0" xfId="0" applyNumberFormat="1"/>
    <xf numFmtId="164" fontId="4" fillId="0" borderId="0" xfId="0" quotePrefix="1" applyNumberFormat="1" applyFont="1" applyAlignment="1">
      <alignment horizontal="right"/>
    </xf>
    <xf numFmtId="0" fontId="4" fillId="0" borderId="0" xfId="0" quotePrefix="1" applyFont="1" applyAlignment="1">
      <alignment horizontal="right"/>
    </xf>
    <xf numFmtId="2" fontId="0" fillId="0" borderId="0" xfId="0" applyNumberFormat="1"/>
    <xf numFmtId="3" fontId="10" fillId="0" borderId="45" xfId="0" applyNumberFormat="1" applyFont="1" applyBorder="1" applyAlignment="1">
      <alignment horizontal="center"/>
    </xf>
    <xf numFmtId="164" fontId="10" fillId="0" borderId="45" xfId="0" applyNumberFormat="1" applyFont="1" applyBorder="1" applyAlignment="1">
      <alignment horizontal="center"/>
    </xf>
    <xf numFmtId="3" fontId="10" fillId="0" borderId="46" xfId="0" applyNumberFormat="1" applyFont="1" applyBorder="1" applyAlignment="1">
      <alignment horizontal="center"/>
    </xf>
    <xf numFmtId="164" fontId="10" fillId="0" borderId="46" xfId="0" applyNumberFormat="1" applyFont="1" applyBorder="1" applyAlignment="1">
      <alignment horizontal="center"/>
    </xf>
    <xf numFmtId="164" fontId="10" fillId="0" borderId="25" xfId="0" applyNumberFormat="1" applyFont="1" applyBorder="1" applyAlignment="1">
      <alignment horizontal="center"/>
    </xf>
    <xf numFmtId="164" fontId="10" fillId="0" borderId="47" xfId="0" applyNumberFormat="1" applyFont="1" applyBorder="1" applyAlignment="1">
      <alignment horizontal="center"/>
    </xf>
    <xf numFmtId="3" fontId="9" fillId="3" borderId="1" xfId="0" applyNumberFormat="1" applyFont="1" applyFill="1" applyBorder="1" applyAlignment="1">
      <alignment horizontal="center" vertical="center"/>
    </xf>
    <xf numFmtId="9" fontId="9" fillId="3" borderId="1" xfId="1" applyFont="1" applyFill="1" applyBorder="1" applyAlignment="1">
      <alignment horizontal="center" vertical="center"/>
    </xf>
    <xf numFmtId="0" fontId="4" fillId="3" borderId="0" xfId="0" applyFont="1" applyFill="1"/>
    <xf numFmtId="4" fontId="9" fillId="3" borderId="1" xfId="0" applyNumberFormat="1" applyFont="1" applyFill="1" applyBorder="1" applyAlignment="1">
      <alignment horizontal="center" vertical="center"/>
    </xf>
    <xf numFmtId="9" fontId="0" fillId="0" borderId="0" xfId="1" applyFont="1"/>
    <xf numFmtId="9" fontId="0" fillId="0" borderId="0" xfId="1" applyNumberFormat="1" applyFont="1"/>
    <xf numFmtId="3" fontId="10" fillId="0" borderId="25" xfId="0" applyNumberFormat="1" applyFont="1" applyBorder="1" applyAlignment="1">
      <alignment horizontal="center"/>
    </xf>
    <xf numFmtId="4" fontId="10" fillId="0" borderId="15" xfId="0" applyNumberFormat="1" applyFont="1" applyBorder="1" applyAlignment="1">
      <alignment horizontal="center" vertical="center"/>
    </xf>
    <xf numFmtId="168" fontId="0" fillId="0" borderId="0" xfId="0" applyNumberFormat="1"/>
    <xf numFmtId="4" fontId="10" fillId="0" borderId="13" xfId="0" applyNumberFormat="1" applyFont="1" applyBorder="1" applyAlignment="1">
      <alignment horizontal="center" vertical="center"/>
    </xf>
    <xf numFmtId="0" fontId="17" fillId="5" borderId="49" xfId="0" quotePrefix="1" applyFont="1" applyFill="1" applyBorder="1" applyAlignment="1">
      <alignment horizontal="left" vertical="center"/>
    </xf>
    <xf numFmtId="0" fontId="17" fillId="5" borderId="50" xfId="0" quotePrefix="1" applyFont="1" applyFill="1" applyBorder="1" applyAlignment="1">
      <alignment horizontal="left" vertical="center"/>
    </xf>
    <xf numFmtId="0" fontId="17" fillId="5" borderId="51" xfId="0" quotePrefix="1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centerContinuous"/>
    </xf>
    <xf numFmtId="0" fontId="7" fillId="5" borderId="7" xfId="0" applyFont="1" applyFill="1" applyBorder="1" applyAlignment="1">
      <alignment horizontal="centerContinuous"/>
    </xf>
    <xf numFmtId="0" fontId="7" fillId="5" borderId="8" xfId="0" applyFont="1" applyFill="1" applyBorder="1" applyAlignment="1">
      <alignment horizontal="centerContinuous"/>
    </xf>
    <xf numFmtId="0" fontId="5" fillId="5" borderId="9" xfId="0" applyFont="1" applyFill="1" applyBorder="1" applyAlignment="1">
      <alignment horizontal="centerContinuous"/>
    </xf>
    <xf numFmtId="0" fontId="16" fillId="5" borderId="10" xfId="0" applyFont="1" applyFill="1" applyBorder="1" applyAlignment="1">
      <alignment horizontal="centerContinuous"/>
    </xf>
    <xf numFmtId="0" fontId="16" fillId="5" borderId="11" xfId="0" applyFont="1" applyFill="1" applyBorder="1" applyAlignment="1">
      <alignment horizontal="centerContinuous"/>
    </xf>
    <xf numFmtId="0" fontId="12" fillId="5" borderId="4" xfId="0" applyFont="1" applyFill="1" applyBorder="1" applyAlignment="1">
      <alignment horizontal="center"/>
    </xf>
    <xf numFmtId="0" fontId="5" fillId="5" borderId="19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vertical="center"/>
    </xf>
    <xf numFmtId="164" fontId="10" fillId="0" borderId="15" xfId="0" applyNumberFormat="1" applyFont="1" applyFill="1" applyBorder="1" applyAlignment="1">
      <alignment horizontal="center" vertical="center"/>
    </xf>
    <xf numFmtId="4" fontId="10" fillId="0" borderId="15" xfId="0" applyNumberFormat="1" applyFont="1" applyFill="1" applyBorder="1" applyAlignment="1">
      <alignment horizontal="center" vertical="center"/>
    </xf>
    <xf numFmtId="164" fontId="10" fillId="0" borderId="18" xfId="0" applyNumberFormat="1" applyFont="1" applyFill="1" applyBorder="1" applyAlignment="1">
      <alignment horizontal="center" vertical="center"/>
    </xf>
    <xf numFmtId="0" fontId="0" fillId="6" borderId="43" xfId="0" applyFill="1" applyBorder="1" applyAlignment="1">
      <alignment horizontal="center"/>
    </xf>
    <xf numFmtId="0" fontId="0" fillId="6" borderId="44" xfId="0" applyFill="1" applyBorder="1" applyAlignment="1">
      <alignment horizontal="center"/>
    </xf>
    <xf numFmtId="0" fontId="21" fillId="0" borderId="0" xfId="0" quotePrefix="1" applyFont="1" applyAlignment="1">
      <alignment horizontal="left" vertical="center"/>
    </xf>
    <xf numFmtId="0" fontId="21" fillId="3" borderId="0" xfId="0" quotePrefix="1" applyFont="1" applyFill="1" applyAlignment="1">
      <alignment horizontal="left" vertical="center"/>
    </xf>
    <xf numFmtId="0" fontId="19" fillId="0" borderId="0" xfId="0" applyFont="1" applyFill="1" applyAlignment="1">
      <alignment vertical="center"/>
    </xf>
    <xf numFmtId="2" fontId="5" fillId="5" borderId="55" xfId="0" applyNumberFormat="1" applyFont="1" applyFill="1" applyBorder="1" applyAlignment="1">
      <alignment horizontal="center" wrapText="1"/>
    </xf>
    <xf numFmtId="2" fontId="5" fillId="5" borderId="56" xfId="0" applyNumberFormat="1" applyFont="1" applyFill="1" applyBorder="1" applyAlignment="1">
      <alignment horizontal="center" wrapText="1"/>
    </xf>
    <xf numFmtId="0" fontId="5" fillId="5" borderId="38" xfId="0" applyFont="1" applyFill="1" applyBorder="1" applyAlignment="1">
      <alignment horizontal="center" wrapText="1"/>
    </xf>
    <xf numFmtId="0" fontId="5" fillId="5" borderId="39" xfId="0" applyFont="1" applyFill="1" applyBorder="1" applyAlignment="1">
      <alignment horizontal="center" wrapText="1"/>
    </xf>
    <xf numFmtId="0" fontId="5" fillId="5" borderId="31" xfId="0" applyFont="1" applyFill="1" applyBorder="1" applyAlignment="1">
      <alignment horizontal="center" wrapText="1"/>
    </xf>
    <xf numFmtId="0" fontId="5" fillId="5" borderId="20" xfId="0" applyFont="1" applyFill="1" applyBorder="1" applyAlignment="1">
      <alignment horizontal="center" wrapText="1"/>
    </xf>
    <xf numFmtId="0" fontId="5" fillId="5" borderId="32" xfId="0" applyFont="1" applyFill="1" applyBorder="1" applyAlignment="1">
      <alignment horizontal="center" wrapText="1"/>
    </xf>
    <xf numFmtId="0" fontId="5" fillId="5" borderId="7" xfId="0" applyFont="1" applyFill="1" applyBorder="1" applyAlignment="1">
      <alignment horizontal="center" wrapText="1"/>
    </xf>
    <xf numFmtId="0" fontId="5" fillId="5" borderId="0" xfId="0" applyFont="1" applyFill="1" applyBorder="1" applyAlignment="1">
      <alignment horizontal="center" wrapText="1"/>
    </xf>
    <xf numFmtId="0" fontId="5" fillId="5" borderId="25" xfId="0" applyFont="1" applyFill="1" applyBorder="1" applyAlignment="1">
      <alignment horizontal="center" wrapText="1"/>
    </xf>
    <xf numFmtId="0" fontId="5" fillId="5" borderId="33" xfId="0" applyFont="1" applyFill="1" applyBorder="1" applyAlignment="1">
      <alignment horizontal="center" wrapText="1"/>
    </xf>
    <xf numFmtId="0" fontId="5" fillId="5" borderId="22" xfId="0" applyFont="1" applyFill="1" applyBorder="1" applyAlignment="1">
      <alignment horizontal="center" wrapText="1"/>
    </xf>
    <xf numFmtId="0" fontId="5" fillId="5" borderId="34" xfId="0" applyFont="1" applyFill="1" applyBorder="1" applyAlignment="1">
      <alignment horizontal="center" wrapText="1"/>
    </xf>
    <xf numFmtId="0" fontId="1" fillId="3" borderId="53" xfId="0" applyFont="1" applyFill="1" applyBorder="1" applyAlignment="1">
      <alignment horizontal="left" vertical="center"/>
    </xf>
    <xf numFmtId="0" fontId="1" fillId="3" borderId="54" xfId="0" applyFont="1" applyFill="1" applyBorder="1" applyAlignment="1">
      <alignment horizontal="left" vertical="center"/>
    </xf>
    <xf numFmtId="0" fontId="5" fillId="5" borderId="26" xfId="0" applyFont="1" applyFill="1" applyBorder="1" applyAlignment="1">
      <alignment horizontal="center"/>
    </xf>
    <xf numFmtId="0" fontId="5" fillId="5" borderId="27" xfId="0" applyFont="1" applyFill="1" applyBorder="1" applyAlignment="1">
      <alignment horizontal="center"/>
    </xf>
    <xf numFmtId="0" fontId="5" fillId="5" borderId="28" xfId="0" applyFont="1" applyFill="1" applyBorder="1" applyAlignment="1">
      <alignment horizontal="center"/>
    </xf>
    <xf numFmtId="0" fontId="5" fillId="5" borderId="29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5" fillId="5" borderId="30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2" fontId="5" fillId="5" borderId="23" xfId="0" quotePrefix="1" applyNumberFormat="1" applyFont="1" applyFill="1" applyBorder="1" applyAlignment="1">
      <alignment horizontal="center" wrapText="1"/>
    </xf>
    <xf numFmtId="2" fontId="5" fillId="5" borderId="24" xfId="0" quotePrefix="1" applyNumberFormat="1" applyFont="1" applyFill="1" applyBorder="1" applyAlignment="1">
      <alignment horizontal="center" wrapText="1"/>
    </xf>
    <xf numFmtId="2" fontId="5" fillId="5" borderId="23" xfId="0" applyNumberFormat="1" applyFont="1" applyFill="1" applyBorder="1" applyAlignment="1">
      <alignment horizontal="center" wrapText="1"/>
    </xf>
    <xf numFmtId="2" fontId="5" fillId="5" borderId="24" xfId="0" applyNumberFormat="1" applyFont="1" applyFill="1" applyBorder="1" applyAlignment="1">
      <alignment horizontal="center" wrapText="1"/>
    </xf>
    <xf numFmtId="0" fontId="5" fillId="5" borderId="35" xfId="0" applyFont="1" applyFill="1" applyBorder="1" applyAlignment="1">
      <alignment horizontal="center" wrapText="1"/>
    </xf>
    <xf numFmtId="0" fontId="1" fillId="3" borderId="57" xfId="0" applyFont="1" applyFill="1" applyBorder="1" applyAlignment="1">
      <alignment horizontal="left" vertical="center"/>
    </xf>
    <xf numFmtId="0" fontId="1" fillId="3" borderId="41" xfId="0" applyFont="1" applyFill="1" applyBorder="1" applyAlignment="1">
      <alignment horizontal="left" vertical="center"/>
    </xf>
    <xf numFmtId="0" fontId="0" fillId="4" borderId="58" xfId="0" applyFill="1" applyBorder="1" applyAlignment="1">
      <alignment horizontal="center"/>
    </xf>
    <xf numFmtId="0" fontId="0" fillId="4" borderId="42" xfId="0" applyFill="1" applyBorder="1" applyAlignment="1">
      <alignment horizontal="center"/>
    </xf>
    <xf numFmtId="0" fontId="20" fillId="3" borderId="0" xfId="0" applyFont="1" applyFill="1" applyAlignment="1">
      <alignment horizontal="center"/>
    </xf>
    <xf numFmtId="0" fontId="18" fillId="5" borderId="52" xfId="0" applyFont="1" applyFill="1" applyBorder="1" applyAlignment="1">
      <alignment horizontal="center" wrapText="1"/>
    </xf>
    <xf numFmtId="0" fontId="18" fillId="5" borderId="37" xfId="0" applyFont="1" applyFill="1" applyBorder="1" applyAlignment="1">
      <alignment horizontal="center" wrapText="1"/>
    </xf>
    <xf numFmtId="0" fontId="18" fillId="5" borderId="48" xfId="0" applyFont="1" applyFill="1" applyBorder="1" applyAlignment="1">
      <alignment horizontal="center" wrapText="1"/>
    </xf>
    <xf numFmtId="0" fontId="18" fillId="5" borderId="40" xfId="0" applyFont="1" applyFill="1" applyBorder="1" applyAlignment="1">
      <alignment horizontal="center" wrapText="1"/>
    </xf>
    <xf numFmtId="0" fontId="18" fillId="5" borderId="59" xfId="0" applyFont="1" applyFill="1" applyBorder="1" applyAlignment="1">
      <alignment horizontal="center" wrapText="1"/>
    </xf>
    <xf numFmtId="0" fontId="18" fillId="5" borderId="60" xfId="0" applyFont="1" applyFill="1" applyBorder="1" applyAlignment="1">
      <alignment horizontal="center" wrapText="1"/>
    </xf>
    <xf numFmtId="0" fontId="5" fillId="5" borderId="33" xfId="0" quotePrefix="1" applyFont="1" applyFill="1" applyBorder="1" applyAlignment="1">
      <alignment horizontal="center" wrapText="1"/>
    </xf>
    <xf numFmtId="0" fontId="5" fillId="5" borderId="22" xfId="0" quotePrefix="1" applyFont="1" applyFill="1" applyBorder="1" applyAlignment="1">
      <alignment horizontal="center" wrapText="1"/>
    </xf>
    <xf numFmtId="0" fontId="5" fillId="5" borderId="34" xfId="0" quotePrefix="1" applyFont="1" applyFill="1" applyBorder="1" applyAlignment="1">
      <alignment horizontal="center" wrapText="1"/>
    </xf>
    <xf numFmtId="0" fontId="5" fillId="5" borderId="36" xfId="0" applyFont="1" applyFill="1" applyBorder="1" applyAlignment="1">
      <alignment horizontal="center" wrapText="1"/>
    </xf>
    <xf numFmtId="0" fontId="5" fillId="5" borderId="21" xfId="0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5">
    <dxf>
      <fill>
        <patternFill>
          <bgColor theme="1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colors>
    <mruColors>
      <color rgb="FF24418E"/>
      <color rgb="FFFFFF99"/>
      <color rgb="FF132577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283101204261668E-2"/>
          <c:y val="0.12346955099751687"/>
          <c:w val="0.90607967768456676"/>
          <c:h val="0.74213318553407426"/>
        </c:manualLayout>
      </c:layout>
      <c:scatterChart>
        <c:scatterStyle val="smoothMarker"/>
        <c:varyColors val="0"/>
        <c:ser>
          <c:idx val="2"/>
          <c:order val="0"/>
          <c:tx>
            <c:strRef>
              <c:f>Table!$H$4:$H$6</c:f>
              <c:strCache>
                <c:ptCount val="3"/>
                <c:pt idx="0">
                  <c:v>Estimated Reference Load (MWh/hour)</c:v>
                </c:pt>
              </c:strCache>
            </c:strRef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FFFF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Table!$G$8:$G$31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Table!$H$8:$H$31</c:f>
              <c:numCache>
                <c:formatCode>#,##0.0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B8B-4BD0-B01B-A876C00EC62D}"/>
            </c:ext>
          </c:extLst>
        </c:ser>
        <c:ser>
          <c:idx val="0"/>
          <c:order val="1"/>
          <c:tx>
            <c:strRef>
              <c:f>Table!$I$4:$I$6</c:f>
              <c:strCache>
                <c:ptCount val="3"/>
                <c:pt idx="0">
                  <c:v>Estimated Event Day Load (MWh)</c:v>
                </c:pt>
              </c:strCache>
            </c:strRef>
          </c:tx>
          <c:spPr>
            <a:ln w="25400">
              <a:solidFill>
                <a:srgbClr val="0066CC"/>
              </a:solidFill>
              <a:prstDash val="solid"/>
            </a:ln>
          </c:spPr>
          <c:marker>
            <c:symbol val="none"/>
          </c:marker>
          <c:xVal>
            <c:numRef>
              <c:f>Table!$G$8:$G$31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Table!$I$8:$I$31</c:f>
              <c:numCache>
                <c:formatCode>#,##0.0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B8B-4BD0-B01B-A876C00EC62D}"/>
            </c:ext>
          </c:extLst>
        </c:ser>
        <c:ser>
          <c:idx val="1"/>
          <c:order val="2"/>
          <c:tx>
            <c:strRef>
              <c:f>Table!$D$7</c:f>
              <c:strCache>
                <c:ptCount val="1"/>
                <c:pt idx="0">
                  <c:v>Firm Service Level in MW</c:v>
                </c:pt>
              </c:strCache>
            </c:strRef>
          </c:tx>
          <c:spPr>
            <a:ln w="38100"/>
          </c:spPr>
          <c:marker>
            <c:symbol val="none"/>
          </c:marker>
          <c:xVal>
            <c:numRef>
              <c:f>Table!$G$8:$G$31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Lookups!$H$22:$H$45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B8B-4BD0-B01B-A876C00EC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3031648"/>
        <c:axId val="343032208"/>
      </c:scatterChart>
      <c:valAx>
        <c:axId val="343031648"/>
        <c:scaling>
          <c:orientation val="minMax"/>
          <c:max val="24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50" b="1">
                    <a:latin typeface="Arial" panose="020B0604020202020204" pitchFamily="34" charset="0"/>
                    <a:cs typeface="Arial" panose="020B0604020202020204" pitchFamily="34" charset="0"/>
                  </a:rPr>
                  <a:t>Hour Ending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343032208"/>
        <c:crosses val="autoZero"/>
        <c:crossBetween val="midCat"/>
        <c:majorUnit val="1"/>
      </c:valAx>
      <c:valAx>
        <c:axId val="3430322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Load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3430316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6617390695533058E-2"/>
          <c:y val="2.3985964520392398E-2"/>
          <c:w val="0.90998477850329562"/>
          <c:h val="8.0955604211839588E-2"/>
        </c:manualLayout>
      </c:layout>
      <c:overlay val="0"/>
      <c:spPr>
        <a:solidFill>
          <a:srgbClr val="FFFFFF"/>
        </a:solidFill>
        <a:ln w="12700">
          <a:solidFill>
            <a:schemeClr val="tx1">
              <a:lumMod val="50000"/>
              <a:lumOff val="50000"/>
            </a:schemeClr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Franklin Gothic Demi Cond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C0C0C0"/>
    </a:solidFill>
    <a:ln w="3175">
      <a:solidFill>
        <a:srgbClr val="969696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204109</xdr:rowOff>
    </xdr:from>
    <xdr:to>
      <xdr:col>5</xdr:col>
      <xdr:colOff>54428</xdr:colOff>
      <xdr:row>37</xdr:row>
      <xdr:rowOff>6804</xdr:rowOff>
    </xdr:to>
    <xdr:graphicFrame macro="">
      <xdr:nvGraphicFramePr>
        <xdr:cNvPr id="1100" name="Chart 1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458390</xdr:colOff>
      <xdr:row>0</xdr:row>
      <xdr:rowOff>0</xdr:rowOff>
    </xdr:from>
    <xdr:to>
      <xdr:col>16</xdr:col>
      <xdr:colOff>104294</xdr:colOff>
      <xdr:row>2</xdr:row>
      <xdr:rowOff>105836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1120721-C14A-4DA2-B9FD-C1664300D6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466219" y="0"/>
          <a:ext cx="2884404" cy="772586"/>
        </a:xfrm>
        <a:prstGeom prst="rect">
          <a:avLst/>
        </a:prstGeom>
      </xdr:spPr>
    </xdr:pic>
    <xdr:clientData/>
  </xdr:twoCellAnchor>
  <xdr:twoCellAnchor editAs="oneCell">
    <xdr:from>
      <xdr:col>0</xdr:col>
      <xdr:colOff>11906</xdr:colOff>
      <xdr:row>0</xdr:row>
      <xdr:rowOff>0</xdr:rowOff>
    </xdr:from>
    <xdr:to>
      <xdr:col>0</xdr:col>
      <xdr:colOff>1027906</xdr:colOff>
      <xdr:row>2</xdr:row>
      <xdr:rowOff>28598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D61533A-C8A4-4E39-8E24-7D744CFC8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906" y="0"/>
          <a:ext cx="1016000" cy="6953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71"/>
  <sheetViews>
    <sheetView showGridLines="0" tabSelected="1" zoomScale="80" zoomScaleNormal="80" workbookViewId="0">
      <selection sqref="A1:P1"/>
    </sheetView>
  </sheetViews>
  <sheetFormatPr defaultRowHeight="12.5" x14ac:dyDescent="0.25"/>
  <cols>
    <col min="1" max="1" width="22.7265625" customWidth="1"/>
    <col min="2" max="2" width="25.26953125" customWidth="1"/>
    <col min="3" max="3" width="4.26953125" customWidth="1"/>
    <col min="4" max="4" width="53.6328125" customWidth="1"/>
    <col min="5" max="5" width="20.7265625" customWidth="1"/>
    <col min="6" max="6" width="4.26953125" customWidth="1"/>
    <col min="7" max="7" width="17.81640625" customWidth="1"/>
    <col min="8" max="8" width="16.1796875" customWidth="1"/>
    <col min="9" max="9" width="13.26953125" customWidth="1"/>
    <col min="10" max="10" width="13" customWidth="1"/>
    <col min="11" max="11" width="15.54296875" customWidth="1"/>
    <col min="12" max="16" width="11.36328125" customWidth="1"/>
    <col min="17" max="17" width="4.26953125" customWidth="1"/>
    <col min="18" max="18" width="16.81640625" customWidth="1"/>
  </cols>
  <sheetData>
    <row r="1" spans="1:23" ht="35.25" customHeight="1" x14ac:dyDescent="0.5">
      <c r="A1" s="117" t="s">
        <v>211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</row>
    <row r="2" spans="1:23" ht="17.25" customHeight="1" x14ac:dyDescent="0.3">
      <c r="C2" s="3"/>
      <c r="D2" s="3"/>
      <c r="E2" s="3"/>
      <c r="F2" s="3"/>
      <c r="H2" s="44"/>
    </row>
    <row r="3" spans="1:23" ht="17.25" customHeight="1" thickBot="1" x14ac:dyDescent="0.35">
      <c r="A3" s="54" t="s">
        <v>206</v>
      </c>
      <c r="B3" s="3"/>
      <c r="C3" s="3"/>
      <c r="D3" s="54" t="s">
        <v>210</v>
      </c>
      <c r="E3" s="3"/>
      <c r="F3" s="3"/>
    </row>
    <row r="4" spans="1:23" ht="17.25" customHeight="1" thickBot="1" x14ac:dyDescent="0.4">
      <c r="A4" s="62" t="s">
        <v>22</v>
      </c>
      <c r="B4" s="5" t="s">
        <v>8</v>
      </c>
      <c r="C4" s="3"/>
      <c r="D4" s="62" t="s">
        <v>207</v>
      </c>
      <c r="E4" s="5" t="str">
        <f>IF(mar_apr_flag=1,"Hours Ending 18 to 22", "Hours Ending 17 to 21")</f>
        <v>Hours Ending 17 to 21</v>
      </c>
      <c r="F4" s="3"/>
      <c r="G4" s="86" t="s">
        <v>9</v>
      </c>
      <c r="H4" s="88" t="str">
        <f>"Estimated Reference Load ("&amp;IF(Result_type="Aggregate impact","MWh","kWh")&amp;"/hour)"</f>
        <v>Estimated Reference Load (MWh/hour)</v>
      </c>
      <c r="I4" s="91" t="str">
        <f>"Estimated Event Day Load ("&amp;IF(Result_type="Aggregate Impact","MWh)","kWh)")</f>
        <v>Estimated Event Day Load (MWh)</v>
      </c>
      <c r="J4" s="94" t="str">
        <f>"Estimated Load Impact ("&amp;IF(Result_type="Aggregate Impact","MWh/hour)","kWh/hour)")</f>
        <v>Estimated Load Impact (MWh/hour)</v>
      </c>
      <c r="K4" s="124" t="s">
        <v>160</v>
      </c>
      <c r="L4" s="65"/>
      <c r="M4" s="66"/>
      <c r="N4" s="66"/>
      <c r="O4" s="66"/>
      <c r="P4" s="67"/>
      <c r="R4" s="118" t="s">
        <v>202</v>
      </c>
      <c r="S4" s="119"/>
    </row>
    <row r="5" spans="1:23" ht="17.25" customHeight="1" thickBot="1" x14ac:dyDescent="0.35">
      <c r="A5" s="63" t="s">
        <v>27</v>
      </c>
      <c r="B5" s="9" t="s">
        <v>7</v>
      </c>
      <c r="C5" s="3"/>
      <c r="D5" s="63" t="s">
        <v>241</v>
      </c>
      <c r="E5" s="52" t="str">
        <f>IF(Enrollment=0,"n/a", AVERAGE(K8:K24))</f>
        <v>n/a</v>
      </c>
      <c r="F5" s="3"/>
      <c r="G5" s="87"/>
      <c r="H5" s="89"/>
      <c r="I5" s="92"/>
      <c r="J5" s="95"/>
      <c r="K5" s="125"/>
      <c r="L5" s="68" t="str">
        <f>"Uncertainty Adjusted Impact ("&amp;IF(Result_type="Aggregate Impact","MWh/hr)- Percentiles","kWh/hr)- Percentiles")</f>
        <v>Uncertainty Adjusted Impact (MWh/hr)- Percentiles</v>
      </c>
      <c r="M5" s="69"/>
      <c r="N5" s="69"/>
      <c r="O5" s="69"/>
      <c r="P5" s="70"/>
      <c r="R5" s="120"/>
      <c r="S5" s="121"/>
    </row>
    <row r="6" spans="1:23" ht="17.25" customHeight="1" thickBot="1" x14ac:dyDescent="0.3">
      <c r="A6" s="63" t="s">
        <v>25</v>
      </c>
      <c r="B6" s="17" t="s">
        <v>212</v>
      </c>
      <c r="C6" s="3"/>
      <c r="D6" s="63" t="s">
        <v>208</v>
      </c>
      <c r="E6" s="52">
        <f>DGET(data,"Enrolled",_xlnm.Criteria)</f>
        <v>0</v>
      </c>
      <c r="F6" s="3"/>
      <c r="G6" s="87"/>
      <c r="H6" s="89"/>
      <c r="I6" s="92"/>
      <c r="J6" s="95"/>
      <c r="K6" s="125"/>
      <c r="L6" s="127" t="s">
        <v>10</v>
      </c>
      <c r="M6" s="128" t="s">
        <v>11</v>
      </c>
      <c r="N6" s="112" t="s">
        <v>12</v>
      </c>
      <c r="O6" s="112" t="s">
        <v>13</v>
      </c>
      <c r="P6" s="112" t="s">
        <v>14</v>
      </c>
      <c r="R6" s="120"/>
      <c r="S6" s="121"/>
    </row>
    <row r="7" spans="1:23" ht="17.25" customHeight="1" thickBot="1" x14ac:dyDescent="0.35">
      <c r="A7" s="63" t="s">
        <v>26</v>
      </c>
      <c r="B7" s="9" t="s">
        <v>193</v>
      </c>
      <c r="C7" s="6"/>
      <c r="D7" s="63" t="str">
        <f>"Firm Service Level in "&amp;IF(Result_type="Aggregate Impact","MW","kW")</f>
        <v>Firm Service Level in MW</v>
      </c>
      <c r="E7" s="55">
        <f>DGET(data,"FSL",_xlnm.Criteria)</f>
        <v>0</v>
      </c>
      <c r="F7" s="6"/>
      <c r="G7" s="87"/>
      <c r="H7" s="90"/>
      <c r="I7" s="93"/>
      <c r="J7" s="96"/>
      <c r="K7" s="126"/>
      <c r="L7" s="90"/>
      <c r="M7" s="93"/>
      <c r="N7" s="96"/>
      <c r="O7" s="96"/>
      <c r="P7" s="96"/>
      <c r="R7" s="122"/>
      <c r="S7" s="123"/>
      <c r="T7" s="36"/>
      <c r="V7" s="36"/>
      <c r="W7" s="36"/>
    </row>
    <row r="8" spans="1:23" ht="17.25" customHeight="1" thickBot="1" x14ac:dyDescent="0.35">
      <c r="A8" s="64" t="s">
        <v>24</v>
      </c>
      <c r="B8" s="9" t="s">
        <v>185</v>
      </c>
      <c r="C8" s="8"/>
      <c r="D8" s="63" t="str">
        <f>"Event/RA Hour Reference Load (MW, "&amp;IF(mar_apr_flag=1, "HE 18-22)","HE 17-21)")</f>
        <v>Event/RA Hour Reference Load (MW, HE 17-21)</v>
      </c>
      <c r="E8" s="55" t="e">
        <f>H37</f>
        <v>#DIV/0!</v>
      </c>
      <c r="F8" s="8"/>
      <c r="G8" s="24">
        <v>1</v>
      </c>
      <c r="H8" s="27" t="str">
        <f>IF(Enrollment=0,"n/a",DGET(data,"Ref_hr1",_xlnm.Criteria))</f>
        <v>n/a</v>
      </c>
      <c r="I8" s="27" t="str">
        <f t="shared" ref="I8:I31" si="0">IF(Enrollment=0,"n/a",H8-J8)</f>
        <v>n/a</v>
      </c>
      <c r="J8" s="61" t="str">
        <f>IF(Enrollment=0,"n/a",DGET(data,"Pctile50_hr1",_xlnm.Criteria))</f>
        <v>n/a</v>
      </c>
      <c r="K8" s="27" t="str">
        <f>IF(Enrollment=0,"n/a",DGET(data,"Temp_hr1",_xlnm.Criteria))</f>
        <v>n/a</v>
      </c>
      <c r="L8" s="27" t="str">
        <f>IF(Enrollment=0,"n/a",DGET(data,"Pctile10_hr1",_xlnm.Criteria))</f>
        <v>n/a</v>
      </c>
      <c r="M8" s="27" t="str">
        <f>IF(Enrollment=0,"n/a",DGET(data,"Pctile30_hr1",_xlnm.Criteria))</f>
        <v>n/a</v>
      </c>
      <c r="N8" s="27" t="str">
        <f>J8</f>
        <v>n/a</v>
      </c>
      <c r="O8" s="27" t="str">
        <f>IF(Enrollment=0,"n/a",DGET(data,"Pctile70_hr1",_xlnm.Criteria))</f>
        <v>n/a</v>
      </c>
      <c r="P8" s="28" t="str">
        <f>IF(Enrollment=0,"n/a",DGET(data,"Pctile90_hr1",_xlnm.Criteria))</f>
        <v>n/a</v>
      </c>
      <c r="R8" s="113" t="s">
        <v>203</v>
      </c>
      <c r="S8" s="115"/>
    </row>
    <row r="9" spans="1:23" ht="17.25" customHeight="1" thickBot="1" x14ac:dyDescent="0.35">
      <c r="C9" s="10"/>
      <c r="D9" s="63" t="str">
        <f>"Event/RA Window Load Reduction ("&amp;IF(Result_type="Aggregate impact","MW","kW")&amp;IF(mar_apr_flag=1,", HE 18-22)", ", HE 17-21)")</f>
        <v>Event/RA Window Load Reduction (MW, HE 17-21)</v>
      </c>
      <c r="E9" s="55" t="e">
        <f>J37</f>
        <v>#DIV/0!</v>
      </c>
      <c r="F9" s="10"/>
      <c r="G9" s="25">
        <v>2</v>
      </c>
      <c r="H9" s="29" t="str">
        <f>IF(Enrollment=0,"n/a",DGET(data,"Ref_hr2",_xlnm.Criteria))</f>
        <v>n/a</v>
      </c>
      <c r="I9" s="29" t="str">
        <f t="shared" si="0"/>
        <v>n/a</v>
      </c>
      <c r="J9" s="59" t="str">
        <f>IF(Enrollment=0,"n/a",DGET(data,"Pctile50_hr2",_xlnm.Criteria))</f>
        <v>n/a</v>
      </c>
      <c r="K9" s="29" t="str">
        <f>IF(Enrollment=0,"n/a",DGET(data,"Temp_hr2",_xlnm.Criteria))</f>
        <v>n/a</v>
      </c>
      <c r="L9" s="29" t="str">
        <f>IF(Enrollment=0,"n/a",DGET(data,"Pctile10_hr2",_xlnm.Criteria))</f>
        <v>n/a</v>
      </c>
      <c r="M9" s="29" t="str">
        <f>IF(Enrollment=0,"n/a",DGET(data,"Pctile30_hr2",_xlnm.Criteria))</f>
        <v>n/a</v>
      </c>
      <c r="N9" s="29" t="str">
        <f t="shared" ref="N9:N31" si="1">J9</f>
        <v>n/a</v>
      </c>
      <c r="O9" s="29" t="str">
        <f>IF(Enrollment=0,"n/a",DGET(data,"Pctile70_hr2",_xlnm.Criteria))</f>
        <v>n/a</v>
      </c>
      <c r="P9" s="30" t="str">
        <f>IF(Enrollment=0,"n/a",DGET(data,"Pctile90_hr2",_xlnm.Criteria))</f>
        <v>n/a</v>
      </c>
      <c r="R9" s="114"/>
      <c r="S9" s="116"/>
    </row>
    <row r="10" spans="1:23" ht="17.25" customHeight="1" thickBot="1" x14ac:dyDescent="0.4">
      <c r="A10" s="2" t="str">
        <f>IF(pass=0,"Table contains confidential information.","")</f>
        <v>Table contains confidential information.</v>
      </c>
      <c r="B10" s="2"/>
      <c r="C10" s="11"/>
      <c r="D10" s="63" t="str">
        <f>"Event/RA Window % Load Reduction ("&amp;IF(Result_type="Aggregate impact","MW","kW")&amp;IF(mar_apr_flag=1,", HE 18-22)", ", HE 17-21)")</f>
        <v>Event/RA Window % Load Reduction (MW, HE 17-21)</v>
      </c>
      <c r="E10" s="53" t="e">
        <f>E9/E8</f>
        <v>#DIV/0!</v>
      </c>
      <c r="F10" s="11"/>
      <c r="G10" s="25">
        <v>3</v>
      </c>
      <c r="H10" s="29" t="str">
        <f>IF(Enrollment=0,"n/a",DGET(data,"Ref_hr3",_xlnm.Criteria))</f>
        <v>n/a</v>
      </c>
      <c r="I10" s="29" t="str">
        <f t="shared" si="0"/>
        <v>n/a</v>
      </c>
      <c r="J10" s="59" t="str">
        <f>IF(Enrollment=0,"n/a",DGET(data,"Pctile50_hr3",_xlnm.Criteria))</f>
        <v>n/a</v>
      </c>
      <c r="K10" s="29" t="str">
        <f>IF(Enrollment=0,"n/a",DGET(data,"Temp_hr3",_xlnm.Criteria))</f>
        <v>n/a</v>
      </c>
      <c r="L10" s="29" t="str">
        <f>IF(Enrollment=0,"n/a",DGET(data,"Pctile10_hr3",_xlnm.Criteria))</f>
        <v>n/a</v>
      </c>
      <c r="M10" s="29" t="str">
        <f>IF(Enrollment=0,"n/a",DGET(data,"Pctile30_hr3",_xlnm.Criteria))</f>
        <v>n/a</v>
      </c>
      <c r="N10" s="29" t="str">
        <f t="shared" si="1"/>
        <v>n/a</v>
      </c>
      <c r="O10" s="29" t="str">
        <f>IF(Enrollment=0,"n/a",DGET(data,"Pctile70_hr3",_xlnm.Criteria))</f>
        <v>n/a</v>
      </c>
      <c r="P10" s="30" t="str">
        <f>IF(Enrollment=0,"n/a",DGET(data,"Pctile90_hr3",_xlnm.Criteria))</f>
        <v>n/a</v>
      </c>
      <c r="R10" s="97" t="s">
        <v>204</v>
      </c>
      <c r="S10" s="79"/>
    </row>
    <row r="11" spans="1:23" ht="17.25" customHeight="1" thickBot="1" x14ac:dyDescent="0.35">
      <c r="C11" s="11"/>
      <c r="D11" s="64" t="s">
        <v>209</v>
      </c>
      <c r="E11" s="53" t="str">
        <f>IF(Enrollment=0,"n/a",IF(E8&lt;fsl,"n/a",E9/(E8-fsl)))</f>
        <v>n/a</v>
      </c>
      <c r="F11" s="11"/>
      <c r="G11" s="25">
        <v>4</v>
      </c>
      <c r="H11" s="29" t="str">
        <f>IF(Enrollment=0,"n/a",DGET(data,"Ref_hr4",_xlnm.Criteria))</f>
        <v>n/a</v>
      </c>
      <c r="I11" s="29" t="str">
        <f t="shared" si="0"/>
        <v>n/a</v>
      </c>
      <c r="J11" s="59" t="str">
        <f>IF(Enrollment=0,"n/a",DGET(data,"Pctile50_hr4",_xlnm.Criteria))</f>
        <v>n/a</v>
      </c>
      <c r="K11" s="29" t="str">
        <f>IF(Enrollment=0,"n/a",DGET(data,"Temp_hr4",_xlnm.Criteria))</f>
        <v>n/a</v>
      </c>
      <c r="L11" s="29" t="str">
        <f>IF(Enrollment=0,"n/a",DGET(data,"Pctile10_hr4",_xlnm.Criteria))</f>
        <v>n/a</v>
      </c>
      <c r="M11" s="29" t="str">
        <f>IF(Enrollment=0,"n/a",DGET(data,"Pctile30_hr4",_xlnm.Criteria))</f>
        <v>n/a</v>
      </c>
      <c r="N11" s="29" t="str">
        <f t="shared" si="1"/>
        <v>n/a</v>
      </c>
      <c r="O11" s="29" t="str">
        <f>IF(Enrollment=0,"n/a",DGET(data,"Pctile70_hr4",_xlnm.Criteria))</f>
        <v>n/a</v>
      </c>
      <c r="P11" s="30" t="str">
        <f>IF(Enrollment=0,"n/a",DGET(data,"Pctile90_hr4",_xlnm.Criteria))</f>
        <v>n/a</v>
      </c>
      <c r="R11" s="98"/>
      <c r="S11" s="80"/>
    </row>
    <row r="12" spans="1:23" ht="17.25" customHeight="1" x14ac:dyDescent="0.25">
      <c r="F12" s="3"/>
      <c r="G12" s="25">
        <v>5</v>
      </c>
      <c r="H12" s="29" t="str">
        <f>IF(Enrollment=0,"n/a",DGET(data,"Ref_hr5",_xlnm.Criteria))</f>
        <v>n/a</v>
      </c>
      <c r="I12" s="29" t="str">
        <f t="shared" si="0"/>
        <v>n/a</v>
      </c>
      <c r="J12" s="59" t="str">
        <f>IF(Enrollment=0,"n/a",DGET(data,"Pctile50_hr5",_xlnm.Criteria))</f>
        <v>n/a</v>
      </c>
      <c r="K12" s="29" t="str">
        <f>IF(Enrollment=0,"n/a",DGET(data,"Temp_hr5",_xlnm.Criteria))</f>
        <v>n/a</v>
      </c>
      <c r="L12" s="29" t="str">
        <f>IF(Enrollment=0,"n/a",DGET(data,"Pctile10_hr5",_xlnm.Criteria))</f>
        <v>n/a</v>
      </c>
      <c r="M12" s="29" t="str">
        <f>IF(Enrollment=0,"n/a",DGET(data,"Pctile30_hr5",_xlnm.Criteria))</f>
        <v>n/a</v>
      </c>
      <c r="N12" s="29" t="str">
        <f t="shared" si="1"/>
        <v>n/a</v>
      </c>
      <c r="O12" s="29" t="str">
        <f>IF(Enrollment=0,"n/a",DGET(data,"Pctile70_hr5",_xlnm.Criteria))</f>
        <v>n/a</v>
      </c>
      <c r="P12" s="30" t="str">
        <f>IF(Enrollment=0,"n/a",DGET(data,"Pctile90_hr5",_xlnm.Criteria))</f>
        <v>n/a</v>
      </c>
    </row>
    <row r="13" spans="1:23" ht="17.25" customHeight="1" x14ac:dyDescent="0.25">
      <c r="F13" s="3"/>
      <c r="G13" s="25">
        <v>6</v>
      </c>
      <c r="H13" s="29" t="str">
        <f>IF(Enrollment=0,"n/a",DGET(data,"Ref_hr6",_xlnm.Criteria))</f>
        <v>n/a</v>
      </c>
      <c r="I13" s="29" t="str">
        <f t="shared" si="0"/>
        <v>n/a</v>
      </c>
      <c r="J13" s="59" t="str">
        <f>IF(Enrollment=0,"n/a",DGET(data,"Pctile50_hr6",_xlnm.Criteria))</f>
        <v>n/a</v>
      </c>
      <c r="K13" s="29" t="str">
        <f>IF(Enrollment=0,"n/a",DGET(data,"Temp_hr6",_xlnm.Criteria))</f>
        <v>n/a</v>
      </c>
      <c r="L13" s="29" t="str">
        <f>IF(Enrollment=0,"n/a",DGET(data,"Pctile10_hr6",_xlnm.Criteria))</f>
        <v>n/a</v>
      </c>
      <c r="M13" s="29" t="str">
        <f>IF(Enrollment=0,"n/a",DGET(data,"Pctile30_hr6",_xlnm.Criteria))</f>
        <v>n/a</v>
      </c>
      <c r="N13" s="29" t="str">
        <f t="shared" si="1"/>
        <v>n/a</v>
      </c>
      <c r="O13" s="29" t="str">
        <f>IF(Enrollment=0,"n/a",DGET(data,"Pctile70_hr6",_xlnm.Criteria))</f>
        <v>n/a</v>
      </c>
      <c r="P13" s="30" t="str">
        <f>IF(Enrollment=0,"n/a",DGET(data,"Pctile90_hr6",_xlnm.Criteria))</f>
        <v>n/a</v>
      </c>
    </row>
    <row r="14" spans="1:23" ht="17.25" customHeight="1" x14ac:dyDescent="0.3">
      <c r="A14" s="12"/>
      <c r="C14" s="3"/>
      <c r="D14" s="3"/>
      <c r="E14" s="3"/>
      <c r="F14" s="3"/>
      <c r="G14" s="25">
        <v>7</v>
      </c>
      <c r="H14" s="29" t="str">
        <f>IF(Enrollment=0,"n/a",DGET(data,"Ref_hr7",_xlnm.Criteria))</f>
        <v>n/a</v>
      </c>
      <c r="I14" s="29" t="str">
        <f t="shared" si="0"/>
        <v>n/a</v>
      </c>
      <c r="J14" s="59" t="str">
        <f>IF(Enrollment=0,"n/a",DGET(data,"Pctile50_hr7",_xlnm.Criteria))</f>
        <v>n/a</v>
      </c>
      <c r="K14" s="29" t="str">
        <f>IF(Enrollment=0,"n/a",DGET(data,"Temp_hr7",_xlnm.Criteria))</f>
        <v>n/a</v>
      </c>
      <c r="L14" s="29" t="str">
        <f>IF(Enrollment=0,"n/a",DGET(data,"Pctile10_hr7",_xlnm.Criteria))</f>
        <v>n/a</v>
      </c>
      <c r="M14" s="29" t="str">
        <f>IF(Enrollment=0,"n/a",DGET(data,"Pctile30_hr7",_xlnm.Criteria))</f>
        <v>n/a</v>
      </c>
      <c r="N14" s="29" t="str">
        <f t="shared" si="1"/>
        <v>n/a</v>
      </c>
      <c r="O14" s="29" t="str">
        <f>IF(Enrollment=0,"n/a",DGET(data,"Pctile70_hr7",_xlnm.Criteria))</f>
        <v>n/a</v>
      </c>
      <c r="P14" s="30" t="str">
        <f>IF(Enrollment=0,"n/a",DGET(data,"Pctile90_hr7",_xlnm.Criteria))</f>
        <v>n/a</v>
      </c>
      <c r="R14" s="31"/>
    </row>
    <row r="15" spans="1:23" ht="17.25" customHeight="1" x14ac:dyDescent="0.25">
      <c r="C15" s="3"/>
      <c r="D15" s="3"/>
      <c r="E15" s="3"/>
      <c r="F15" s="3"/>
      <c r="G15" s="25">
        <v>8</v>
      </c>
      <c r="H15" s="29" t="str">
        <f>IF(Enrollment=0,"n/a",DGET(data,"Ref_hr8",_xlnm.Criteria))</f>
        <v>n/a</v>
      </c>
      <c r="I15" s="29" t="str">
        <f t="shared" si="0"/>
        <v>n/a</v>
      </c>
      <c r="J15" s="59" t="str">
        <f>IF(Enrollment=0,"n/a",DGET(data,"Pctile50_hr8",_xlnm.Criteria))</f>
        <v>n/a</v>
      </c>
      <c r="K15" s="29" t="str">
        <f>IF(Enrollment=0,"n/a",DGET(data,"Temp_hr8",_xlnm.Criteria))</f>
        <v>n/a</v>
      </c>
      <c r="L15" s="29" t="str">
        <f>IF(Enrollment=0,"n/a",DGET(data,"Pctile10_hr8",_xlnm.Criteria))</f>
        <v>n/a</v>
      </c>
      <c r="M15" s="29" t="str">
        <f>IF(Enrollment=0,"n/a",DGET(data,"Pctile30_hr8",_xlnm.Criteria))</f>
        <v>n/a</v>
      </c>
      <c r="N15" s="29" t="str">
        <f t="shared" si="1"/>
        <v>n/a</v>
      </c>
      <c r="O15" s="29" t="str">
        <f>IF(Enrollment=0,"n/a",DGET(data,"Pctile70_hr8",_xlnm.Criteria))</f>
        <v>n/a</v>
      </c>
      <c r="P15" s="30" t="str">
        <f>IF(Enrollment=0,"n/a",DGET(data,"Pctile90_hr8",_xlnm.Criteria))</f>
        <v>n/a</v>
      </c>
      <c r="R15" s="31"/>
    </row>
    <row r="16" spans="1:23" ht="17.25" customHeight="1" x14ac:dyDescent="0.25">
      <c r="C16" s="3"/>
      <c r="D16" s="3"/>
      <c r="E16" s="3"/>
      <c r="F16" s="3"/>
      <c r="G16" s="25">
        <v>9</v>
      </c>
      <c r="H16" s="29" t="str">
        <f>IF(Enrollment=0,"n/a",DGET(data,"Ref_hr9",_xlnm.Criteria))</f>
        <v>n/a</v>
      </c>
      <c r="I16" s="29" t="str">
        <f t="shared" si="0"/>
        <v>n/a</v>
      </c>
      <c r="J16" s="59" t="str">
        <f>IF(Enrollment=0,"n/a",DGET(data,"Pctile50_hr9",_xlnm.Criteria))</f>
        <v>n/a</v>
      </c>
      <c r="K16" s="29" t="str">
        <f>IF(Enrollment=0,"n/a",DGET(data,"Temp_hr9",_xlnm.Criteria))</f>
        <v>n/a</v>
      </c>
      <c r="L16" s="29" t="str">
        <f>IF(Enrollment=0,"n/a",DGET(data,"Pctile10_hr9",_xlnm.Criteria))</f>
        <v>n/a</v>
      </c>
      <c r="M16" s="29" t="str">
        <f>IF(Enrollment=0,"n/a",DGET(data,"Pctile30_hr9",_xlnm.Criteria))</f>
        <v>n/a</v>
      </c>
      <c r="N16" s="29" t="str">
        <f t="shared" si="1"/>
        <v>n/a</v>
      </c>
      <c r="O16" s="29" t="str">
        <f>IF(Enrollment=0,"n/a",DGET(data,"Pctile70_hr9",_xlnm.Criteria))</f>
        <v>n/a</v>
      </c>
      <c r="P16" s="30" t="str">
        <f>IF(Enrollment=0,"n/a",DGET(data,"Pctile90_hr9",_xlnm.Criteria))</f>
        <v>n/a</v>
      </c>
      <c r="R16" s="31"/>
    </row>
    <row r="17" spans="3:25" ht="17.25" customHeight="1" x14ac:dyDescent="0.25">
      <c r="C17" s="3"/>
      <c r="D17" s="3"/>
      <c r="E17" s="3"/>
      <c r="F17" s="3"/>
      <c r="G17" s="25">
        <v>10</v>
      </c>
      <c r="H17" s="29" t="str">
        <f>IF(Enrollment=0,"n/a",DGET(data,"Ref_hr10",_xlnm.Criteria))</f>
        <v>n/a</v>
      </c>
      <c r="I17" s="29" t="str">
        <f t="shared" si="0"/>
        <v>n/a</v>
      </c>
      <c r="J17" s="59" t="str">
        <f>IF(Enrollment=0,"n/a",DGET(data,"Pctile50_hr10",_xlnm.Criteria))</f>
        <v>n/a</v>
      </c>
      <c r="K17" s="29" t="str">
        <f>IF(Enrollment=0,"n/a",DGET(data,"Temp_hr10",_xlnm.Criteria))</f>
        <v>n/a</v>
      </c>
      <c r="L17" s="29" t="str">
        <f>IF(Enrollment=0,"n/a",DGET(data,"Pctile10_hr10",_xlnm.Criteria))</f>
        <v>n/a</v>
      </c>
      <c r="M17" s="29" t="str">
        <f>IF(Enrollment=0,"n/a",DGET(data,"Pctile30_hr10",_xlnm.Criteria))</f>
        <v>n/a</v>
      </c>
      <c r="N17" s="29" t="str">
        <f t="shared" si="1"/>
        <v>n/a</v>
      </c>
      <c r="O17" s="29" t="str">
        <f>IF(Enrollment=0,"n/a",DGET(data,"Pctile70_hr10",_xlnm.Criteria))</f>
        <v>n/a</v>
      </c>
      <c r="P17" s="30" t="str">
        <f>IF(Enrollment=0,"n/a",DGET(data,"Pctile90_hr10",_xlnm.Criteria))</f>
        <v>n/a</v>
      </c>
      <c r="R17" s="31"/>
      <c r="V17" s="31"/>
      <c r="W17" s="31"/>
      <c r="X17" s="31"/>
      <c r="Y17" s="31"/>
    </row>
    <row r="18" spans="3:25" ht="17.25" customHeight="1" x14ac:dyDescent="0.25">
      <c r="C18" s="3"/>
      <c r="D18" s="3"/>
      <c r="E18" s="3"/>
      <c r="F18" s="3"/>
      <c r="G18" s="25">
        <v>11</v>
      </c>
      <c r="H18" s="29" t="str">
        <f>IF(Enrollment=0,"n/a",DGET(data,"Ref_hr11",_xlnm.Criteria))</f>
        <v>n/a</v>
      </c>
      <c r="I18" s="29" t="str">
        <f t="shared" si="0"/>
        <v>n/a</v>
      </c>
      <c r="J18" s="59" t="str">
        <f>IF(Enrollment=0,"n/a",DGET(data,"Pctile50_hr11",_xlnm.Criteria))</f>
        <v>n/a</v>
      </c>
      <c r="K18" s="29" t="str">
        <f>IF(Enrollment=0,"n/a",DGET(data,"Temp_hr11",_xlnm.Criteria))</f>
        <v>n/a</v>
      </c>
      <c r="L18" s="29" t="str">
        <f>IF(Enrollment=0,"n/a",DGET(data,"Pctile10_hr11",_xlnm.Criteria))</f>
        <v>n/a</v>
      </c>
      <c r="M18" s="29" t="str">
        <f>IF(Enrollment=0,"n/a",DGET(data,"Pctile30_hr11",_xlnm.Criteria))</f>
        <v>n/a</v>
      </c>
      <c r="N18" s="29" t="str">
        <f t="shared" si="1"/>
        <v>n/a</v>
      </c>
      <c r="O18" s="29" t="str">
        <f>IF(Enrollment=0,"n/a",DGET(data,"Pctile70_hr11",_xlnm.Criteria))</f>
        <v>n/a</v>
      </c>
      <c r="P18" s="30" t="str">
        <f>IF(Enrollment=0,"n/a",DGET(data,"Pctile90_hr11",_xlnm.Criteria))</f>
        <v>n/a</v>
      </c>
      <c r="R18" s="31"/>
      <c r="V18" s="31"/>
      <c r="W18" s="31"/>
      <c r="X18" s="31"/>
      <c r="Y18" s="31"/>
    </row>
    <row r="19" spans="3:25" ht="17.25" customHeight="1" x14ac:dyDescent="0.25">
      <c r="C19" s="3"/>
      <c r="D19" s="3"/>
      <c r="E19" s="3"/>
      <c r="F19" s="3"/>
      <c r="G19" s="25">
        <v>12</v>
      </c>
      <c r="H19" s="29" t="str">
        <f>IF(Enrollment=0,"n/a",DGET(data,"Ref_hr12",_xlnm.Criteria))</f>
        <v>n/a</v>
      </c>
      <c r="I19" s="29" t="str">
        <f t="shared" si="0"/>
        <v>n/a</v>
      </c>
      <c r="J19" s="59" t="str">
        <f>IF(Enrollment=0,"n/a",DGET(data,"Pctile50_hr12",_xlnm.Criteria))</f>
        <v>n/a</v>
      </c>
      <c r="K19" s="29" t="str">
        <f>IF(Enrollment=0,"n/a",DGET(data,"Temp_hr12",_xlnm.Criteria))</f>
        <v>n/a</v>
      </c>
      <c r="L19" s="29" t="str">
        <f>IF(Enrollment=0,"n/a",DGET(data,"Pctile10_hr12",_xlnm.Criteria))</f>
        <v>n/a</v>
      </c>
      <c r="M19" s="29" t="str">
        <f>IF(Enrollment=0,"n/a",DGET(data,"Pctile30_hr12",_xlnm.Criteria))</f>
        <v>n/a</v>
      </c>
      <c r="N19" s="29" t="str">
        <f t="shared" si="1"/>
        <v>n/a</v>
      </c>
      <c r="O19" s="29" t="str">
        <f>IF(Enrollment=0,"n/a",DGET(data,"Pctile70_hr12",_xlnm.Criteria))</f>
        <v>n/a</v>
      </c>
      <c r="P19" s="30" t="str">
        <f>IF(Enrollment=0,"n/a",DGET(data,"Pctile90_hr12",_xlnm.Criteria))</f>
        <v>n/a</v>
      </c>
      <c r="R19" s="31"/>
      <c r="V19" s="31"/>
      <c r="W19" s="31"/>
      <c r="X19" s="31"/>
      <c r="Y19" s="31"/>
    </row>
    <row r="20" spans="3:25" ht="17.25" customHeight="1" x14ac:dyDescent="0.25">
      <c r="C20" s="3"/>
      <c r="D20" s="3"/>
      <c r="E20" s="3"/>
      <c r="F20" s="3"/>
      <c r="G20" s="25">
        <v>13</v>
      </c>
      <c r="H20" s="29" t="str">
        <f>IF(Enrollment=0,"n/a",DGET(data,"Ref_hr13",_xlnm.Criteria))</f>
        <v>n/a</v>
      </c>
      <c r="I20" s="29" t="str">
        <f t="shared" si="0"/>
        <v>n/a</v>
      </c>
      <c r="J20" s="59" t="str">
        <f>IF(Enrollment=0,"n/a",DGET(data,"Pctile50_hr13",_xlnm.Criteria))</f>
        <v>n/a</v>
      </c>
      <c r="K20" s="29" t="str">
        <f>IF(Enrollment=0,"n/a",DGET(data,"Temp_hr13",_xlnm.Criteria))</f>
        <v>n/a</v>
      </c>
      <c r="L20" s="29" t="str">
        <f>IF(Enrollment=0,"n/a",DGET(data,"Pctile10_hr13",_xlnm.Criteria))</f>
        <v>n/a</v>
      </c>
      <c r="M20" s="29" t="str">
        <f>IF(Enrollment=0,"n/a",DGET(data,"Pctile30_hr13",_xlnm.Criteria))</f>
        <v>n/a</v>
      </c>
      <c r="N20" s="29" t="str">
        <f t="shared" si="1"/>
        <v>n/a</v>
      </c>
      <c r="O20" s="29" t="str">
        <f>IF(Enrollment=0,"n/a",DGET(data,"Pctile70_hr13",_xlnm.Criteria))</f>
        <v>n/a</v>
      </c>
      <c r="P20" s="30" t="str">
        <f>IF(Enrollment=0,"n/a",DGET(data,"Pctile90_hr13",_xlnm.Criteria))</f>
        <v>n/a</v>
      </c>
      <c r="R20" s="31"/>
      <c r="V20" s="31"/>
      <c r="W20" s="31"/>
      <c r="X20" s="31"/>
      <c r="Y20" s="31"/>
    </row>
    <row r="21" spans="3:25" ht="17.25" customHeight="1" x14ac:dyDescent="0.25">
      <c r="C21" s="3"/>
      <c r="D21" s="3"/>
      <c r="E21" s="3"/>
      <c r="F21" s="3"/>
      <c r="G21" s="25">
        <v>14</v>
      </c>
      <c r="H21" s="29" t="str">
        <f>IF(Enrollment=0,"n/a",DGET(data,"Ref_hr14",_xlnm.Criteria))</f>
        <v>n/a</v>
      </c>
      <c r="I21" s="29" t="str">
        <f t="shared" si="0"/>
        <v>n/a</v>
      </c>
      <c r="J21" s="59" t="str">
        <f>IF(Enrollment=0,"n/a",DGET(data,"Pctile50_hr14",_xlnm.Criteria))</f>
        <v>n/a</v>
      </c>
      <c r="K21" s="29" t="str">
        <f>IF(Enrollment=0,"n/a",DGET(data,"Temp_hr14",_xlnm.Criteria))</f>
        <v>n/a</v>
      </c>
      <c r="L21" s="29" t="str">
        <f>IF(Enrollment=0,"n/a",DGET(data,"Pctile10_hr14",_xlnm.Criteria))</f>
        <v>n/a</v>
      </c>
      <c r="M21" s="29" t="str">
        <f>IF(Enrollment=0,"n/a",DGET(data,"Pctile30_hr14",_xlnm.Criteria))</f>
        <v>n/a</v>
      </c>
      <c r="N21" s="29" t="str">
        <f t="shared" si="1"/>
        <v>n/a</v>
      </c>
      <c r="O21" s="29" t="str">
        <f>IF(Enrollment=0,"n/a",DGET(data,"Pctile70_hr14",_xlnm.Criteria))</f>
        <v>n/a</v>
      </c>
      <c r="P21" s="30" t="str">
        <f>IF(Enrollment=0,"n/a",DGET(data,"Pctile90_hr14",_xlnm.Criteria))</f>
        <v>n/a</v>
      </c>
      <c r="R21" s="31"/>
      <c r="V21" s="31"/>
      <c r="W21" s="31"/>
      <c r="X21" s="31"/>
      <c r="Y21" s="31"/>
    </row>
    <row r="22" spans="3:25" ht="17.25" customHeight="1" x14ac:dyDescent="0.25">
      <c r="C22" s="3"/>
      <c r="D22" s="3"/>
      <c r="E22" s="3"/>
      <c r="F22" s="3"/>
      <c r="G22" s="25">
        <v>15</v>
      </c>
      <c r="H22" s="29" t="str">
        <f>IF(Enrollment=0,"n/a",DGET(data,"Ref_hr15",_xlnm.Criteria))</f>
        <v>n/a</v>
      </c>
      <c r="I22" s="29" t="str">
        <f t="shared" si="0"/>
        <v>n/a</v>
      </c>
      <c r="J22" s="59" t="str">
        <f>IF(Enrollment=0,"n/a",DGET(data,"Pctile50_hr15",_xlnm.Criteria))</f>
        <v>n/a</v>
      </c>
      <c r="K22" s="29" t="str">
        <f>IF(Enrollment=0,"n/a",DGET(data,"Temp_hr15",_xlnm.Criteria))</f>
        <v>n/a</v>
      </c>
      <c r="L22" s="29" t="str">
        <f>IF(Enrollment=0,"n/a",DGET(data,"Pctile10_hr15",_xlnm.Criteria))</f>
        <v>n/a</v>
      </c>
      <c r="M22" s="29" t="str">
        <f>IF(Enrollment=0,"n/a",DGET(data,"Pctile30_hr15",_xlnm.Criteria))</f>
        <v>n/a</v>
      </c>
      <c r="N22" s="29" t="str">
        <f t="shared" si="1"/>
        <v>n/a</v>
      </c>
      <c r="O22" s="29" t="str">
        <f>IF(Enrollment=0,"n/a",DGET(data,"Pctile70_hr15",_xlnm.Criteria))</f>
        <v>n/a</v>
      </c>
      <c r="P22" s="30" t="str">
        <f>IF(Enrollment=0,"n/a",DGET(data,"Pctile90_hr15",_xlnm.Criteria))</f>
        <v>n/a</v>
      </c>
      <c r="R22" s="31"/>
      <c r="V22" s="31"/>
      <c r="W22" s="31"/>
      <c r="X22" s="31"/>
      <c r="Y22" s="31"/>
    </row>
    <row r="23" spans="3:25" ht="17.25" customHeight="1" x14ac:dyDescent="0.25">
      <c r="C23" s="3"/>
      <c r="D23" s="3"/>
      <c r="E23" s="3"/>
      <c r="F23" s="3"/>
      <c r="G23" s="25">
        <v>16</v>
      </c>
      <c r="H23" s="29" t="str">
        <f>IF(Enrollment=0,"n/a",DGET(data,"Ref_hr16",_xlnm.Criteria))</f>
        <v>n/a</v>
      </c>
      <c r="I23" s="29" t="str">
        <f t="shared" si="0"/>
        <v>n/a</v>
      </c>
      <c r="J23" s="59" t="str">
        <f>IF(Enrollment=0,"n/a",DGET(data,"Pctile50_hr16",_xlnm.Criteria))</f>
        <v>n/a</v>
      </c>
      <c r="K23" s="29" t="str">
        <f>IF(Enrollment=0,"n/a",DGET(data,"Temp_hr16",_xlnm.Criteria))</f>
        <v>n/a</v>
      </c>
      <c r="L23" s="29" t="str">
        <f>IF(Enrollment=0,"n/a",DGET(data,"Pctile10_hr16",_xlnm.Criteria))</f>
        <v>n/a</v>
      </c>
      <c r="M23" s="29" t="str">
        <f>IF(Enrollment=0,"n/a",DGET(data,"Pctile30_hr16",_xlnm.Criteria))</f>
        <v>n/a</v>
      </c>
      <c r="N23" s="29" t="str">
        <f t="shared" si="1"/>
        <v>n/a</v>
      </c>
      <c r="O23" s="29" t="str">
        <f>IF(Enrollment=0,"n/a",DGET(data,"Pctile70_hr16",_xlnm.Criteria))</f>
        <v>n/a</v>
      </c>
      <c r="P23" s="30" t="str">
        <f>IF(Enrollment=0,"n/a",DGET(data,"Pctile90_hr16",_xlnm.Criteria))</f>
        <v>n/a</v>
      </c>
      <c r="R23" s="31"/>
      <c r="V23" s="31"/>
      <c r="W23" s="31"/>
      <c r="X23" s="31"/>
      <c r="Y23" s="31"/>
    </row>
    <row r="24" spans="3:25" ht="17.25" customHeight="1" x14ac:dyDescent="0.25">
      <c r="C24" s="3"/>
      <c r="D24" s="3"/>
      <c r="E24" s="3"/>
      <c r="F24" s="3"/>
      <c r="G24" s="75">
        <v>17</v>
      </c>
      <c r="H24" s="76" t="str">
        <f>IF(Enrollment=0,"n/a",DGET(data,"Ref_hr17",_xlnm.Criteria))</f>
        <v>n/a</v>
      </c>
      <c r="I24" s="76" t="str">
        <f t="shared" si="0"/>
        <v>n/a</v>
      </c>
      <c r="J24" s="77" t="str">
        <f>IF(Enrollment=0,"n/a",DGET(data,"Pctile50_hr17",_xlnm.Criteria))</f>
        <v>n/a</v>
      </c>
      <c r="K24" s="76" t="str">
        <f>IF(Enrollment=0,"n/a",DGET(data,"Temp_hr17",_xlnm.Criteria))</f>
        <v>n/a</v>
      </c>
      <c r="L24" s="76" t="str">
        <f>IF(Enrollment=0,"n/a",DGET(data,"Pctile10_hr17",_xlnm.Criteria))</f>
        <v>n/a</v>
      </c>
      <c r="M24" s="76" t="str">
        <f>IF(Enrollment=0,"n/a",DGET(data,"Pctile30_hr17",_xlnm.Criteria))</f>
        <v>n/a</v>
      </c>
      <c r="N24" s="76" t="str">
        <f t="shared" si="1"/>
        <v>n/a</v>
      </c>
      <c r="O24" s="76" t="str">
        <f>IF(Enrollment=0,"n/a",DGET(data,"Pctile70_hr17",_xlnm.Criteria))</f>
        <v>n/a</v>
      </c>
      <c r="P24" s="78" t="str">
        <f>IF(Enrollment=0,"n/a",DGET(data,"Pctile90_hr17",_xlnm.Criteria))</f>
        <v>n/a</v>
      </c>
      <c r="R24" s="56"/>
      <c r="V24" s="31"/>
      <c r="W24" s="31"/>
      <c r="X24" s="31"/>
      <c r="Y24" s="31"/>
    </row>
    <row r="25" spans="3:25" ht="17.25" customHeight="1" x14ac:dyDescent="0.25">
      <c r="C25" s="3"/>
      <c r="D25" s="3"/>
      <c r="E25" s="3"/>
      <c r="F25" s="3"/>
      <c r="G25" s="75">
        <v>18</v>
      </c>
      <c r="H25" s="76" t="str">
        <f>IF(Enrollment=0,"n/a",DGET(data,"Ref_hr18",_xlnm.Criteria))</f>
        <v>n/a</v>
      </c>
      <c r="I25" s="76" t="str">
        <f t="shared" si="0"/>
        <v>n/a</v>
      </c>
      <c r="J25" s="77" t="str">
        <f>IF(Enrollment=0,"n/a",DGET(data,"Pctile50_hr18",_xlnm.Criteria))</f>
        <v>n/a</v>
      </c>
      <c r="K25" s="76" t="str">
        <f>IF(Enrollment=0,"n/a",DGET(data,"Temp_hr18",_xlnm.Criteria))</f>
        <v>n/a</v>
      </c>
      <c r="L25" s="76" t="str">
        <f>IF(Enrollment=0,"n/a",DGET(data,"Pctile10_hr18",_xlnm.Criteria))</f>
        <v>n/a</v>
      </c>
      <c r="M25" s="76" t="str">
        <f>IF(Enrollment=0,"n/a",DGET(data,"Pctile30_hr18",_xlnm.Criteria))</f>
        <v>n/a</v>
      </c>
      <c r="N25" s="76" t="str">
        <f t="shared" si="1"/>
        <v>n/a</v>
      </c>
      <c r="O25" s="76" t="str">
        <f>IF(Enrollment=0,"n/a",DGET(data,"Pctile70_hr18",_xlnm.Criteria))</f>
        <v>n/a</v>
      </c>
      <c r="P25" s="78" t="str">
        <f>IF(Enrollment=0,"n/a",DGET(data,"Pctile90_hr18",_xlnm.Criteria))</f>
        <v>n/a</v>
      </c>
      <c r="R25" s="56"/>
      <c r="V25" s="31"/>
      <c r="W25" s="31"/>
      <c r="X25" s="31"/>
      <c r="Y25" s="31"/>
    </row>
    <row r="26" spans="3:25" ht="17.25" customHeight="1" x14ac:dyDescent="0.25">
      <c r="C26" s="3"/>
      <c r="D26" s="3"/>
      <c r="E26" s="3"/>
      <c r="F26" s="3"/>
      <c r="G26" s="75">
        <v>19</v>
      </c>
      <c r="H26" s="76" t="str">
        <f>IF(Enrollment=0,"n/a",DGET(data,"Ref_hr19",_xlnm.Criteria))</f>
        <v>n/a</v>
      </c>
      <c r="I26" s="76" t="str">
        <f t="shared" si="0"/>
        <v>n/a</v>
      </c>
      <c r="J26" s="77" t="str">
        <f>IF(Enrollment=0,"n/a",DGET(data,"Pctile50_hr19",_xlnm.Criteria))</f>
        <v>n/a</v>
      </c>
      <c r="K26" s="76" t="str">
        <f>IF(Enrollment=0,"n/a",DGET(data,"Temp_hr19",_xlnm.Criteria))</f>
        <v>n/a</v>
      </c>
      <c r="L26" s="76" t="str">
        <f>IF(Enrollment=0,"n/a",DGET(data,"Pctile10_hr19",_xlnm.Criteria))</f>
        <v>n/a</v>
      </c>
      <c r="M26" s="76" t="str">
        <f>IF(Enrollment=0,"n/a",DGET(data,"Pctile30_hr19",_xlnm.Criteria))</f>
        <v>n/a</v>
      </c>
      <c r="N26" s="76" t="str">
        <f t="shared" si="1"/>
        <v>n/a</v>
      </c>
      <c r="O26" s="76" t="str">
        <f>IF(Enrollment=0,"n/a",DGET(data,"Pctile70_hr19",_xlnm.Criteria))</f>
        <v>n/a</v>
      </c>
      <c r="P26" s="78" t="str">
        <f>IF(Enrollment=0,"n/a",DGET(data,"Pctile90_hr19",_xlnm.Criteria))</f>
        <v>n/a</v>
      </c>
      <c r="R26" s="56"/>
      <c r="V26" s="31"/>
      <c r="W26" s="31"/>
      <c r="X26" s="31"/>
      <c r="Y26" s="31"/>
    </row>
    <row r="27" spans="3:25" ht="17.25" customHeight="1" x14ac:dyDescent="0.25">
      <c r="C27" s="3"/>
      <c r="D27" s="3"/>
      <c r="E27" s="3"/>
      <c r="F27" s="3"/>
      <c r="G27" s="75">
        <v>20</v>
      </c>
      <c r="H27" s="76" t="str">
        <f>IF(Enrollment=0,"n/a",DGET(data,"Ref_hr20",_xlnm.Criteria))</f>
        <v>n/a</v>
      </c>
      <c r="I27" s="76" t="str">
        <f t="shared" si="0"/>
        <v>n/a</v>
      </c>
      <c r="J27" s="77" t="str">
        <f>IF(Enrollment=0,"n/a",DGET(data,"Pctile50_hr20",_xlnm.Criteria))</f>
        <v>n/a</v>
      </c>
      <c r="K27" s="76" t="str">
        <f>IF(Enrollment=0,"n/a",DGET(data,"Temp_hr20",_xlnm.Criteria))</f>
        <v>n/a</v>
      </c>
      <c r="L27" s="76" t="str">
        <f>IF(Enrollment=0,"n/a",DGET(data,"Pctile10_hr20",_xlnm.Criteria))</f>
        <v>n/a</v>
      </c>
      <c r="M27" s="76" t="str">
        <f>IF(Enrollment=0,"n/a",DGET(data,"Pctile30_hr20",_xlnm.Criteria))</f>
        <v>n/a</v>
      </c>
      <c r="N27" s="76" t="str">
        <f t="shared" si="1"/>
        <v>n/a</v>
      </c>
      <c r="O27" s="76" t="str">
        <f>IF(Enrollment=0,"n/a",DGET(data,"Pctile70_hr20",_xlnm.Criteria))</f>
        <v>n/a</v>
      </c>
      <c r="P27" s="78" t="str">
        <f>IF(Enrollment=0,"n/a",DGET(data,"Pctile90_hr20",_xlnm.Criteria))</f>
        <v>n/a</v>
      </c>
      <c r="R27" s="56"/>
      <c r="V27" s="31"/>
      <c r="W27" s="31"/>
      <c r="X27" s="31"/>
      <c r="Y27" s="31"/>
    </row>
    <row r="28" spans="3:25" ht="17.25" customHeight="1" x14ac:dyDescent="0.25">
      <c r="C28" s="3"/>
      <c r="D28" s="3"/>
      <c r="E28" s="3"/>
      <c r="F28" s="3"/>
      <c r="G28" s="75">
        <v>21</v>
      </c>
      <c r="H28" s="76" t="str">
        <f>IF(Enrollment=0,"n/a",DGET(data,"Ref_hr21",_xlnm.Criteria))</f>
        <v>n/a</v>
      </c>
      <c r="I28" s="76" t="str">
        <f t="shared" si="0"/>
        <v>n/a</v>
      </c>
      <c r="J28" s="77" t="str">
        <f>IF(Enrollment=0,"n/a",DGET(data,"Pctile50_hr21",_xlnm.Criteria))</f>
        <v>n/a</v>
      </c>
      <c r="K28" s="76" t="str">
        <f>IF(Enrollment=0,"n/a",DGET(data,"Temp_hr21",_xlnm.Criteria))</f>
        <v>n/a</v>
      </c>
      <c r="L28" s="76" t="str">
        <f>IF(Enrollment=0,"n/a",DGET(data,"Pctile10_hr21",_xlnm.Criteria))</f>
        <v>n/a</v>
      </c>
      <c r="M28" s="76" t="str">
        <f>IF(Enrollment=0,"n/a",DGET(data,"Pctile30_hr21",_xlnm.Criteria))</f>
        <v>n/a</v>
      </c>
      <c r="N28" s="76" t="str">
        <f t="shared" si="1"/>
        <v>n/a</v>
      </c>
      <c r="O28" s="76" t="str">
        <f>IF(Enrollment=0,"n/a",DGET(data,"Pctile70_hr21",_xlnm.Criteria))</f>
        <v>n/a</v>
      </c>
      <c r="P28" s="78" t="str">
        <f>IF(Enrollment=0,"n/a",DGET(data,"Pctile90_hr21",_xlnm.Criteria))</f>
        <v>n/a</v>
      </c>
      <c r="R28" s="56"/>
    </row>
    <row r="29" spans="3:25" ht="17.25" customHeight="1" x14ac:dyDescent="0.25">
      <c r="C29" s="3"/>
      <c r="D29" s="3"/>
      <c r="E29" s="3"/>
      <c r="F29" s="3"/>
      <c r="G29" s="25">
        <v>22</v>
      </c>
      <c r="H29" s="29" t="str">
        <f>IF(Enrollment=0,"n/a",DGET(data,"Ref_hr22",_xlnm.Criteria))</f>
        <v>n/a</v>
      </c>
      <c r="I29" s="29" t="str">
        <f t="shared" si="0"/>
        <v>n/a</v>
      </c>
      <c r="J29" s="59" t="str">
        <f>IF(Enrollment=0,"n/a",DGET(data,"Pctile50_hr22",_xlnm.Criteria))</f>
        <v>n/a</v>
      </c>
      <c r="K29" s="29" t="str">
        <f>IF(Enrollment=0,"n/a",DGET(data,"Temp_hr22",_xlnm.Criteria))</f>
        <v>n/a</v>
      </c>
      <c r="L29" s="29" t="str">
        <f>IF(Enrollment=0,"n/a",DGET(data,"Pctile10_hr22",_xlnm.Criteria))</f>
        <v>n/a</v>
      </c>
      <c r="M29" s="29" t="str">
        <f>IF(Enrollment=0,"n/a",DGET(data,"Pctile30_hr22",_xlnm.Criteria))</f>
        <v>n/a</v>
      </c>
      <c r="N29" s="29" t="str">
        <f t="shared" si="1"/>
        <v>n/a</v>
      </c>
      <c r="O29" s="29" t="str">
        <f>IF(Enrollment=0,"n/a",DGET(data,"Pctile70_hr22",_xlnm.Criteria))</f>
        <v>n/a</v>
      </c>
      <c r="P29" s="30" t="str">
        <f>IF(Enrollment=0,"n/a",DGET(data,"Pctile90_hr22",_xlnm.Criteria))</f>
        <v>n/a</v>
      </c>
      <c r="R29" s="57"/>
    </row>
    <row r="30" spans="3:25" ht="17.25" customHeight="1" x14ac:dyDescent="0.25">
      <c r="C30" s="3"/>
      <c r="D30" s="3"/>
      <c r="E30" s="3"/>
      <c r="F30" s="3"/>
      <c r="G30" s="25">
        <v>23</v>
      </c>
      <c r="H30" s="29" t="str">
        <f>IF(Enrollment=0,"n/a",DGET(data,"Ref_hr23",_xlnm.Criteria))</f>
        <v>n/a</v>
      </c>
      <c r="I30" s="29" t="str">
        <f t="shared" si="0"/>
        <v>n/a</v>
      </c>
      <c r="J30" s="59" t="str">
        <f>IF(Enrollment=0,"n/a",DGET(data,"Pctile50_hr23",_xlnm.Criteria))</f>
        <v>n/a</v>
      </c>
      <c r="K30" s="29" t="str">
        <f>IF(Enrollment=0,"n/a",DGET(data,"Temp_hr23",_xlnm.Criteria))</f>
        <v>n/a</v>
      </c>
      <c r="L30" s="29" t="str">
        <f>IF(Enrollment=0,"n/a",DGET(data,"Pctile10_hr23",_xlnm.Criteria))</f>
        <v>n/a</v>
      </c>
      <c r="M30" s="29" t="str">
        <f>IF(Enrollment=0,"n/a",DGET(data,"Pctile30_hr23",_xlnm.Criteria))</f>
        <v>n/a</v>
      </c>
      <c r="N30" s="29" t="str">
        <f t="shared" si="1"/>
        <v>n/a</v>
      </c>
      <c r="O30" s="29" t="str">
        <f>IF(Enrollment=0,"n/a",DGET(data,"Pctile70_hr23",_xlnm.Criteria))</f>
        <v>n/a</v>
      </c>
      <c r="P30" s="30" t="str">
        <f>IF(Enrollment=0,"n/a",DGET(data,"Pctile90_hr23",_xlnm.Criteria))</f>
        <v>n/a</v>
      </c>
      <c r="R30" s="57"/>
    </row>
    <row r="31" spans="3:25" ht="17.25" customHeight="1" x14ac:dyDescent="0.25">
      <c r="C31" s="3"/>
      <c r="D31" s="3"/>
      <c r="E31" s="3"/>
      <c r="F31" s="3"/>
      <c r="G31" s="26">
        <v>24</v>
      </c>
      <c r="H31" s="29" t="str">
        <f>IF(Enrollment=0,"n/a",DGET(data,"Ref_hr24",_xlnm.Criteria))</f>
        <v>n/a</v>
      </c>
      <c r="I31" s="29" t="str">
        <f t="shared" si="0"/>
        <v>n/a</v>
      </c>
      <c r="J31" s="59" t="str">
        <f>IF(Enrollment=0,"n/a",DGET(data,"Pctile50_hr24",_xlnm.Criteria))</f>
        <v>n/a</v>
      </c>
      <c r="K31" s="29" t="str">
        <f>IF(Enrollment=0,"n/a",DGET(data,"Temp_hr24",_xlnm.Criteria))</f>
        <v>n/a</v>
      </c>
      <c r="L31" s="29" t="str">
        <f>IF(Enrollment=0,"n/a",DGET(data,"Pctile10_hr24",_xlnm.Criteria))</f>
        <v>n/a</v>
      </c>
      <c r="M31" s="29" t="str">
        <f>IF(Enrollment=0,"n/a",DGET(data,"Pctile30_hr24",_xlnm.Criteria))</f>
        <v>n/a</v>
      </c>
      <c r="N31" s="29" t="str">
        <f t="shared" si="1"/>
        <v>n/a</v>
      </c>
      <c r="O31" s="29" t="str">
        <f>IF(Enrollment=0,"n/a",DGET(data,"Pctile70_hr24",_xlnm.Criteria))</f>
        <v>n/a</v>
      </c>
      <c r="P31" s="30" t="str">
        <f>IF(Enrollment=0,"n/a",DGET(data,"Pctile90_hr24",_xlnm.Criteria))</f>
        <v>n/a</v>
      </c>
    </row>
    <row r="32" spans="3:25" ht="17.25" customHeight="1" x14ac:dyDescent="0.3">
      <c r="C32" s="3"/>
      <c r="D32" s="3"/>
      <c r="E32" s="3"/>
      <c r="F32" s="3"/>
      <c r="G32" s="71"/>
      <c r="H32" s="84" t="str">
        <f>"Estimated Reference
Energy Use
("&amp;IF(Result_type="Aggregate Impact","MWh)","kWh)")</f>
        <v>Estimated Reference
Energy Use
(MWh)</v>
      </c>
      <c r="I32" s="110" t="str">
        <f>"Estimated Event Day Energy Use ("&amp;IF(Result_type="Aggregate Impact","MWh)","kWh)")</f>
        <v>Estimated Event Day Energy Use (MWh)</v>
      </c>
      <c r="J32" s="110" t="str">
        <f>"Change in Energy Use ("&amp;IF(Result_type="Aggregate Impact","MWh)","kWh)")</f>
        <v>Change in Energy Use (MWh)</v>
      </c>
      <c r="K32" s="108" t="s">
        <v>189</v>
      </c>
      <c r="L32" s="99" t="str">
        <f>"Uncertainty Adjusted Impact ("&amp;IF(Result_type="Aggregate Impact","MWh/hour) - Percentiles","kWh/hour) - Percentiles")</f>
        <v>Uncertainty Adjusted Impact (MWh/hour) - Percentiles</v>
      </c>
      <c r="M32" s="100"/>
      <c r="N32" s="100"/>
      <c r="O32" s="100"/>
      <c r="P32" s="101"/>
    </row>
    <row r="33" spans="1:17" ht="17.25" customHeight="1" x14ac:dyDescent="0.3">
      <c r="C33" s="3"/>
      <c r="D33" s="3"/>
      <c r="E33" s="3"/>
      <c r="F33" s="3"/>
      <c r="G33" s="71"/>
      <c r="H33" s="85"/>
      <c r="I33" s="111"/>
      <c r="J33" s="111"/>
      <c r="K33" s="109"/>
      <c r="L33" s="102"/>
      <c r="M33" s="103"/>
      <c r="N33" s="103"/>
      <c r="O33" s="103"/>
      <c r="P33" s="104"/>
    </row>
    <row r="34" spans="1:17" ht="17.25" customHeight="1" thickBot="1" x14ac:dyDescent="0.35">
      <c r="C34" s="3"/>
      <c r="D34" s="3"/>
      <c r="E34" s="3"/>
      <c r="F34" s="3"/>
      <c r="G34" s="71"/>
      <c r="H34" s="85"/>
      <c r="I34" s="111"/>
      <c r="J34" s="111"/>
      <c r="K34" s="109"/>
      <c r="L34" s="105"/>
      <c r="M34" s="106"/>
      <c r="N34" s="106"/>
      <c r="O34" s="106"/>
      <c r="P34" s="107"/>
    </row>
    <row r="35" spans="1:17" ht="17.25" customHeight="1" x14ac:dyDescent="0.3">
      <c r="C35" s="3"/>
      <c r="D35" s="3"/>
      <c r="E35" s="3"/>
      <c r="F35" s="3"/>
      <c r="G35" s="72" t="s">
        <v>201</v>
      </c>
      <c r="H35" s="85"/>
      <c r="I35" s="111"/>
      <c r="J35" s="111"/>
      <c r="K35" s="109"/>
      <c r="L35" s="73" t="s">
        <v>15</v>
      </c>
      <c r="M35" s="73" t="s">
        <v>16</v>
      </c>
      <c r="N35" s="73" t="s">
        <v>17</v>
      </c>
      <c r="O35" s="73" t="s">
        <v>18</v>
      </c>
      <c r="P35" s="74" t="s">
        <v>19</v>
      </c>
    </row>
    <row r="36" spans="1:17" ht="17.25" customHeight="1" thickBot="1" x14ac:dyDescent="0.35">
      <c r="G36" s="13" t="s">
        <v>20</v>
      </c>
      <c r="H36" s="46">
        <f>SUM(H8:H31)</f>
        <v>0</v>
      </c>
      <c r="I36" s="48">
        <f>SUM(I8:I31)</f>
        <v>0</v>
      </c>
      <c r="J36" s="48">
        <f>SUM(J8:J31)</f>
        <v>0</v>
      </c>
      <c r="K36" s="58" t="str">
        <f>IF(Enrollment=0,"n/a",SUM(Lookups!F22:F45))</f>
        <v>n/a</v>
      </c>
      <c r="L36" s="49" t="s">
        <v>21</v>
      </c>
      <c r="M36" s="49" t="s">
        <v>21</v>
      </c>
      <c r="N36" s="49" t="s">
        <v>21</v>
      </c>
      <c r="O36" s="49" t="s">
        <v>21</v>
      </c>
      <c r="P36" s="49" t="s">
        <v>21</v>
      </c>
    </row>
    <row r="37" spans="1:17" ht="17.25" customHeight="1" thickBot="1" x14ac:dyDescent="0.35">
      <c r="G37" s="13" t="s">
        <v>205</v>
      </c>
      <c r="H37" s="47" t="e">
        <f>IF(mar_apr_flag=0,AVERAGE(H24:H28),AVERAGE(H25:H29))</f>
        <v>#DIV/0!</v>
      </c>
      <c r="I37" s="47" t="e">
        <f>IF(mar_apr_flag=0,AVERAGE(I24:I28),AVERAGE(I25:I29))</f>
        <v>#DIV/0!</v>
      </c>
      <c r="J37" s="47" t="e">
        <f>IF(mar_apr_flag=0,AVERAGE(J24:J28),AVERAGE(J25:J29))</f>
        <v>#DIV/0!</v>
      </c>
      <c r="K37" s="50" t="e">
        <f>Lookups!F47</f>
        <v>#VALUE!</v>
      </c>
      <c r="L37" s="51" t="str">
        <f>IFERROR("n/a",AVERAGE(Table!L24:L28)/AVERAGE(Table!$N$24:$N$28)*Table!$J37)</f>
        <v>n/a</v>
      </c>
      <c r="M37" s="51" t="str">
        <f>IFERROR("n/a",AVERAGE(Table!M24:M28)/AVERAGE(Table!$N$24:$N$28)*Table!$J37)</f>
        <v>n/a</v>
      </c>
      <c r="N37" s="51" t="str">
        <f>IFERROR("n/a",AVERAGE(Table!N24:N28)/AVERAGE(Table!$N$24:$N$28)*Table!$J37)</f>
        <v>n/a</v>
      </c>
      <c r="O37" s="51" t="str">
        <f>IFERROR("n/a",AVERAGE(Table!O24:O28)/AVERAGE(Table!$N$24:$N$28)*Table!$J37)</f>
        <v>n/a</v>
      </c>
      <c r="P37" s="51" t="str">
        <f>IFERROR("n/a",AVERAGE(Table!P24:P28)/AVERAGE(Table!$N$24:$N$28)*Table!$J37)</f>
        <v>n/a</v>
      </c>
      <c r="Q37" s="23"/>
    </row>
    <row r="38" spans="1:17" ht="17.25" customHeight="1" x14ac:dyDescent="0.3">
      <c r="G38" s="14"/>
      <c r="H38" s="31"/>
      <c r="I38" s="43"/>
      <c r="K38" s="31"/>
      <c r="L38" s="31"/>
      <c r="M38" s="31"/>
      <c r="N38" s="31"/>
      <c r="O38" s="31"/>
      <c r="P38" s="31"/>
    </row>
    <row r="39" spans="1:17" ht="17.25" customHeight="1" x14ac:dyDescent="0.25">
      <c r="G39" s="14"/>
      <c r="H39" s="31"/>
      <c r="I39" s="60"/>
      <c r="J39" s="31"/>
      <c r="K39" s="31"/>
    </row>
    <row r="40" spans="1:17" ht="17.25" customHeight="1" x14ac:dyDescent="0.25">
      <c r="A40" s="81" t="s">
        <v>240</v>
      </c>
      <c r="B40" s="4"/>
      <c r="C40" s="4"/>
      <c r="D40" s="4"/>
      <c r="J40" s="31"/>
    </row>
    <row r="41" spans="1:17" ht="17.25" customHeight="1" x14ac:dyDescent="0.25">
      <c r="A41" s="82" t="s">
        <v>239</v>
      </c>
      <c r="B41" s="83"/>
      <c r="C41" s="4"/>
      <c r="D41" s="4"/>
      <c r="G41" s="14"/>
      <c r="H41" s="31"/>
      <c r="I41" s="31"/>
      <c r="J41" s="31"/>
      <c r="K41" s="32"/>
    </row>
    <row r="42" spans="1:17" ht="17.25" customHeight="1" x14ac:dyDescent="0.25">
      <c r="L42" s="42"/>
      <c r="M42" s="42"/>
      <c r="N42" s="42"/>
      <c r="O42" s="42"/>
      <c r="P42" s="42"/>
    </row>
    <row r="43" spans="1:17" ht="17.25" customHeight="1" x14ac:dyDescent="0.25"/>
    <row r="44" spans="1:17" ht="17.25" customHeight="1" x14ac:dyDescent="0.25"/>
    <row r="45" spans="1:17" ht="17.25" customHeight="1" x14ac:dyDescent="0.25"/>
    <row r="46" spans="1:17" ht="17.25" customHeight="1" x14ac:dyDescent="0.25"/>
    <row r="47" spans="1:17" ht="17.25" customHeight="1" x14ac:dyDescent="0.25"/>
    <row r="48" spans="1:17" ht="17.25" customHeight="1" x14ac:dyDescent="0.25"/>
    <row r="49" ht="17.25" customHeight="1" x14ac:dyDescent="0.25"/>
    <row r="50" ht="17.25" customHeight="1" x14ac:dyDescent="0.25"/>
    <row r="51" ht="17.25" customHeight="1" x14ac:dyDescent="0.25"/>
    <row r="52" ht="17.25" customHeight="1" x14ac:dyDescent="0.25"/>
    <row r="53" ht="17.25" customHeight="1" x14ac:dyDescent="0.25"/>
    <row r="54" ht="17.25" customHeight="1" x14ac:dyDescent="0.25"/>
    <row r="55" ht="17.25" customHeight="1" x14ac:dyDescent="0.25"/>
    <row r="56" ht="17.25" customHeight="1" x14ac:dyDescent="0.25"/>
    <row r="57" ht="17.25" customHeight="1" x14ac:dyDescent="0.25"/>
    <row r="58" ht="17.25" customHeight="1" x14ac:dyDescent="0.25"/>
    <row r="59" ht="17.25" customHeight="1" x14ac:dyDescent="0.25"/>
    <row r="60" ht="17.25" customHeight="1" x14ac:dyDescent="0.25"/>
    <row r="61" ht="17.25" customHeight="1" x14ac:dyDescent="0.25"/>
    <row r="62" ht="17.25" customHeight="1" x14ac:dyDescent="0.25"/>
    <row r="63" ht="17.25" customHeight="1" x14ac:dyDescent="0.25"/>
    <row r="64" ht="17.25" customHeight="1" x14ac:dyDescent="0.25"/>
    <row r="65" ht="17.25" customHeight="1" x14ac:dyDescent="0.25"/>
    <row r="66" ht="17.25" customHeight="1" x14ac:dyDescent="0.25"/>
    <row r="67" ht="17.25" customHeight="1" x14ac:dyDescent="0.25"/>
    <row r="68" ht="17.25" customHeight="1" x14ac:dyDescent="0.25"/>
    <row r="69" ht="17.25" customHeight="1" x14ac:dyDescent="0.25"/>
    <row r="70" ht="17.25" customHeight="1" x14ac:dyDescent="0.25"/>
    <row r="71" ht="17.25" customHeight="1" x14ac:dyDescent="0.25"/>
  </sheetData>
  <dataConsolidate/>
  <mergeCells count="20">
    <mergeCell ref="O6:O7"/>
    <mergeCell ref="P6:P7"/>
    <mergeCell ref="R8:R9"/>
    <mergeCell ref="S8:S9"/>
    <mergeCell ref="A1:P1"/>
    <mergeCell ref="R4:S7"/>
    <mergeCell ref="K4:K7"/>
    <mergeCell ref="L6:L7"/>
    <mergeCell ref="M6:M7"/>
    <mergeCell ref="N6:N7"/>
    <mergeCell ref="R10:R11"/>
    <mergeCell ref="L32:P34"/>
    <mergeCell ref="K32:K35"/>
    <mergeCell ref="J32:J35"/>
    <mergeCell ref="I32:I35"/>
    <mergeCell ref="H32:H35"/>
    <mergeCell ref="G4:G7"/>
    <mergeCell ref="H4:H7"/>
    <mergeCell ref="I4:I7"/>
    <mergeCell ref="J4:J7"/>
  </mergeCells>
  <phoneticPr fontId="2" type="noConversion"/>
  <conditionalFormatting sqref="E5:E11 H36:P37 H8:P31">
    <cfRule type="expression" dxfId="4" priority="1">
      <formula>pass=0</formula>
    </cfRule>
  </conditionalFormatting>
  <conditionalFormatting sqref="A10:B10">
    <cfRule type="expression" dxfId="3" priority="18" stopIfTrue="1">
      <formula>$A$10&lt;&gt;""</formula>
    </cfRule>
  </conditionalFormatting>
  <conditionalFormatting sqref="G24:P28">
    <cfRule type="expression" dxfId="2" priority="8">
      <formula>mar_apr_flag=0</formula>
    </cfRule>
  </conditionalFormatting>
  <conditionalFormatting sqref="G25:P29">
    <cfRule type="expression" dxfId="1" priority="2">
      <formula>mar_apr_flag=1</formula>
    </cfRule>
  </conditionalFormatting>
  <dataValidations count="5">
    <dataValidation type="list" allowBlank="1" showInputMessage="1" showErrorMessage="1" sqref="B8" xr:uid="{00000000-0002-0000-0000-000000000000}">
      <formula1>level_list</formula1>
    </dataValidation>
    <dataValidation type="list" allowBlank="1" showInputMessage="1" showErrorMessage="1" sqref="B6" xr:uid="{00000000-0002-0000-0000-000001000000}">
      <formula1>fcst_year</formula1>
    </dataValidation>
    <dataValidation type="list" allowBlank="1" showInputMessage="1" showErrorMessage="1" sqref="B7" xr:uid="{00000000-0002-0000-0000-000002000000}">
      <formula1>weath_year</formula1>
    </dataValidation>
    <dataValidation type="list" allowBlank="1" showInputMessage="1" showErrorMessage="1" sqref="B5" xr:uid="{00000000-0002-0000-0000-000003000000}">
      <formula1>evt_dates</formula1>
    </dataValidation>
    <dataValidation type="list" allowBlank="1" showInputMessage="1" showErrorMessage="1" sqref="B4" xr:uid="{00000000-0002-0000-0000-000004000000}">
      <formula1>Result_type_list</formula1>
    </dataValidation>
  </dataValidations>
  <pageMargins left="0.75" right="0.75" top="1" bottom="1" header="0.5" footer="0.5"/>
  <pageSetup scale="5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70"/>
  <sheetViews>
    <sheetView workbookViewId="0">
      <selection activeCell="D10" sqref="D10"/>
    </sheetView>
  </sheetViews>
  <sheetFormatPr defaultRowHeight="12.5" x14ac:dyDescent="0.25"/>
  <cols>
    <col min="1" max="1" width="6.1796875" customWidth="1"/>
    <col min="2" max="2" width="19.54296875" customWidth="1"/>
    <col min="3" max="3" width="19.26953125" customWidth="1"/>
    <col min="4" max="5" width="12.81640625" customWidth="1"/>
    <col min="6" max="6" width="30.81640625" customWidth="1"/>
    <col min="9" max="9" width="16.81640625" customWidth="1"/>
    <col min="10" max="10" width="19.54296875" bestFit="1" customWidth="1"/>
    <col min="11" max="11" width="19" bestFit="1" customWidth="1"/>
    <col min="12" max="13" width="12.81640625" customWidth="1"/>
    <col min="14" max="14" width="17.81640625" customWidth="1"/>
    <col min="15" max="15" width="31" bestFit="1" customWidth="1"/>
  </cols>
  <sheetData>
    <row r="1" spans="1:19" x14ac:dyDescent="0.25">
      <c r="F1" s="1"/>
    </row>
    <row r="3" spans="1:19" ht="13.5" x14ac:dyDescent="0.35">
      <c r="A3" s="18"/>
      <c r="B3" s="15" t="s">
        <v>2</v>
      </c>
      <c r="C3" s="15" t="s">
        <v>3</v>
      </c>
      <c r="D3" s="15" t="s">
        <v>4</v>
      </c>
      <c r="E3" s="15" t="s">
        <v>5</v>
      </c>
      <c r="F3" s="15" t="s">
        <v>200</v>
      </c>
      <c r="I3" s="7" t="s">
        <v>188</v>
      </c>
      <c r="J3" s="7" t="s">
        <v>2</v>
      </c>
      <c r="K3" s="7" t="s">
        <v>3</v>
      </c>
      <c r="L3" s="7" t="s">
        <v>4</v>
      </c>
      <c r="M3" s="7" t="s">
        <v>5</v>
      </c>
      <c r="N3" s="7"/>
      <c r="O3" s="33"/>
    </row>
    <row r="4" spans="1:19" x14ac:dyDescent="0.25">
      <c r="A4" s="20"/>
      <c r="B4" t="str">
        <f>level</f>
        <v>Program-level impacts</v>
      </c>
      <c r="C4" s="16" t="str">
        <f>date</f>
        <v>Typical Event Day</v>
      </c>
      <c r="D4" s="3" t="str">
        <f>fcst</f>
        <v>2023-2033</v>
      </c>
      <c r="E4" t="str">
        <f>weath</f>
        <v>Utility 1-in-2</v>
      </c>
      <c r="F4" s="3" t="str">
        <f>Result_type</f>
        <v>Aggregate Impact</v>
      </c>
      <c r="I4" s="3" t="s">
        <v>8</v>
      </c>
      <c r="J4" s="1" t="s">
        <v>185</v>
      </c>
      <c r="K4" t="s">
        <v>28</v>
      </c>
      <c r="L4" t="s">
        <v>212</v>
      </c>
      <c r="M4" s="37" t="s">
        <v>192</v>
      </c>
      <c r="N4" s="36"/>
      <c r="O4" s="35"/>
      <c r="S4" s="40"/>
    </row>
    <row r="5" spans="1:19" ht="13.5" x14ac:dyDescent="0.35">
      <c r="A5" s="18"/>
      <c r="B5" s="18"/>
      <c r="C5" s="18"/>
      <c r="D5" s="18"/>
      <c r="E5" s="18"/>
      <c r="F5" s="19"/>
      <c r="I5" s="1" t="s">
        <v>23</v>
      </c>
      <c r="J5" s="1" t="s">
        <v>186</v>
      </c>
      <c r="K5" t="s">
        <v>29</v>
      </c>
      <c r="M5" s="37" t="s">
        <v>193</v>
      </c>
      <c r="N5" s="36"/>
      <c r="O5" s="37"/>
      <c r="S5" s="41"/>
    </row>
    <row r="6" spans="1:19" x14ac:dyDescent="0.25">
      <c r="A6" s="20"/>
      <c r="B6" s="20"/>
      <c r="C6" s="21"/>
      <c r="D6" s="22"/>
      <c r="E6" s="20"/>
      <c r="F6" s="22"/>
      <c r="K6" t="s">
        <v>30</v>
      </c>
      <c r="M6" s="37" t="s">
        <v>194</v>
      </c>
      <c r="N6" s="37"/>
      <c r="O6" s="38"/>
      <c r="S6" s="36"/>
    </row>
    <row r="7" spans="1:19" ht="13.5" x14ac:dyDescent="0.35">
      <c r="A7" s="18"/>
      <c r="B7" s="18"/>
      <c r="C7" s="18"/>
      <c r="D7" s="18"/>
      <c r="E7" s="18"/>
      <c r="F7" s="19"/>
      <c r="K7" t="s">
        <v>31</v>
      </c>
      <c r="M7" s="37" t="s">
        <v>195</v>
      </c>
      <c r="N7" s="36"/>
      <c r="O7" s="39"/>
    </row>
    <row r="8" spans="1:19" x14ac:dyDescent="0.25">
      <c r="A8" s="20"/>
      <c r="B8" s="20"/>
      <c r="C8" s="21"/>
      <c r="D8" s="22"/>
      <c r="E8" s="20"/>
      <c r="F8" s="22"/>
      <c r="K8" t="s">
        <v>32</v>
      </c>
      <c r="N8" s="36"/>
      <c r="O8" s="23"/>
      <c r="S8" s="36"/>
    </row>
    <row r="9" spans="1:19" ht="13.5" x14ac:dyDescent="0.35">
      <c r="A9" s="18"/>
      <c r="B9" s="18"/>
      <c r="C9" s="16" t="s">
        <v>199</v>
      </c>
      <c r="D9" s="22">
        <v>0</v>
      </c>
      <c r="E9" s="18"/>
      <c r="F9" s="19"/>
      <c r="K9" t="s">
        <v>33</v>
      </c>
      <c r="N9" s="36"/>
      <c r="O9" s="23"/>
    </row>
    <row r="10" spans="1:19" x14ac:dyDescent="0.25">
      <c r="A10" s="20"/>
      <c r="B10" s="20"/>
      <c r="C10" s="21"/>
      <c r="D10" s="22"/>
      <c r="E10" s="20"/>
      <c r="F10" s="22"/>
      <c r="K10" t="s">
        <v>34</v>
      </c>
      <c r="N10" s="36"/>
      <c r="O10" s="23"/>
    </row>
    <row r="11" spans="1:19" ht="13.5" x14ac:dyDescent="0.35">
      <c r="A11" s="18"/>
      <c r="B11" s="18"/>
      <c r="C11" s="18"/>
      <c r="D11" s="18"/>
      <c r="E11" s="18"/>
      <c r="F11" s="19"/>
      <c r="K11" t="s">
        <v>35</v>
      </c>
      <c r="N11" s="36"/>
      <c r="O11" s="23"/>
    </row>
    <row r="12" spans="1:19" x14ac:dyDescent="0.25">
      <c r="A12" s="20"/>
      <c r="B12" s="20"/>
      <c r="C12" s="21"/>
      <c r="D12" s="22"/>
      <c r="E12" s="20"/>
      <c r="F12" s="22"/>
      <c r="K12" t="s">
        <v>36</v>
      </c>
      <c r="N12" s="36"/>
    </row>
    <row r="13" spans="1:19" ht="13.5" x14ac:dyDescent="0.35">
      <c r="A13" s="18"/>
      <c r="B13" s="18"/>
      <c r="C13" s="18"/>
      <c r="D13" s="18"/>
      <c r="E13" s="18"/>
      <c r="F13" s="19"/>
      <c r="K13" t="s">
        <v>37</v>
      </c>
    </row>
    <row r="14" spans="1:19" x14ac:dyDescent="0.25">
      <c r="A14" s="20"/>
      <c r="B14" s="20"/>
      <c r="C14" s="21"/>
      <c r="D14" s="22"/>
      <c r="E14" s="20"/>
      <c r="F14" s="22"/>
      <c r="K14" t="s">
        <v>38</v>
      </c>
    </row>
    <row r="15" spans="1:19" ht="13.5" x14ac:dyDescent="0.35">
      <c r="A15" s="18"/>
      <c r="B15" s="18"/>
      <c r="C15" s="18"/>
      <c r="D15" s="18"/>
      <c r="E15" s="18"/>
      <c r="F15" s="19"/>
      <c r="K15" t="s">
        <v>39</v>
      </c>
    </row>
    <row r="16" spans="1:19" x14ac:dyDescent="0.25">
      <c r="A16" s="20"/>
      <c r="B16" s="20"/>
      <c r="C16" s="21"/>
      <c r="D16" s="22"/>
      <c r="E16" s="20"/>
      <c r="F16" s="22"/>
      <c r="K16" t="s">
        <v>7</v>
      </c>
    </row>
    <row r="17" spans="1:15" ht="13.5" x14ac:dyDescent="0.35">
      <c r="A17" s="18"/>
      <c r="B17" s="18"/>
      <c r="C17" s="18"/>
      <c r="D17" s="18"/>
      <c r="E17" s="18"/>
      <c r="F17" s="19"/>
    </row>
    <row r="18" spans="1:15" x14ac:dyDescent="0.25">
      <c r="A18" s="20"/>
      <c r="B18" s="20"/>
      <c r="C18" s="21"/>
      <c r="D18" s="22"/>
      <c r="E18" s="20"/>
      <c r="F18" s="22"/>
    </row>
    <row r="19" spans="1:15" ht="13.5" x14ac:dyDescent="0.35">
      <c r="A19" s="18"/>
      <c r="B19" s="18"/>
      <c r="C19" s="18"/>
      <c r="D19" s="18"/>
      <c r="E19" s="18"/>
      <c r="F19" s="19"/>
      <c r="O19" s="23"/>
    </row>
    <row r="20" spans="1:15" x14ac:dyDescent="0.25">
      <c r="A20" s="20"/>
      <c r="H20" s="23"/>
      <c r="O20" s="23"/>
    </row>
    <row r="21" spans="1:15" ht="13.5" x14ac:dyDescent="0.35">
      <c r="A21" s="18"/>
      <c r="C21" s="34" t="s">
        <v>187</v>
      </c>
      <c r="F21" s="41" t="s">
        <v>190</v>
      </c>
      <c r="G21" s="36" t="s">
        <v>191</v>
      </c>
      <c r="H21" s="35" t="s">
        <v>198</v>
      </c>
    </row>
    <row r="22" spans="1:15" x14ac:dyDescent="0.25">
      <c r="A22" s="20"/>
      <c r="B22" t="s">
        <v>28</v>
      </c>
      <c r="C22">
        <v>0</v>
      </c>
      <c r="E22">
        <v>1</v>
      </c>
      <c r="F22" s="42" t="e">
        <f>MAX(0,Table!K8-75)</f>
        <v>#VALUE!</v>
      </c>
      <c r="G22" s="31" t="e">
        <f>((Table!M8-Table!N8)/NORMSINV(0.3))^2</f>
        <v>#VALUE!</v>
      </c>
      <c r="H22" s="23">
        <f t="shared" ref="H22:H45" si="0">fsl</f>
        <v>0</v>
      </c>
    </row>
    <row r="23" spans="1:15" ht="13.5" x14ac:dyDescent="0.35">
      <c r="A23" s="18"/>
      <c r="B23" t="s">
        <v>29</v>
      </c>
      <c r="C23">
        <v>0</v>
      </c>
      <c r="E23">
        <f>E22+1</f>
        <v>2</v>
      </c>
      <c r="F23" s="42" t="e">
        <f>MAX(0,Table!K9-75)</f>
        <v>#VALUE!</v>
      </c>
      <c r="G23" s="31" t="e">
        <f>((Table!M9-Table!N9)/NORMSINV(0.3))^2</f>
        <v>#VALUE!</v>
      </c>
      <c r="H23" s="23">
        <f t="shared" si="0"/>
        <v>0</v>
      </c>
    </row>
    <row r="24" spans="1:15" x14ac:dyDescent="0.25">
      <c r="A24" s="20"/>
      <c r="B24" t="s">
        <v>30</v>
      </c>
      <c r="C24">
        <v>1</v>
      </c>
      <c r="E24">
        <f t="shared" ref="E24:E45" si="1">E23+1</f>
        <v>3</v>
      </c>
      <c r="F24" s="42" t="e">
        <f>MAX(0,Table!K10-75)</f>
        <v>#VALUE!</v>
      </c>
      <c r="G24" s="31" t="e">
        <f>((Table!M10-Table!N10)/NORMSINV(0.3))^2</f>
        <v>#VALUE!</v>
      </c>
      <c r="H24" s="23">
        <f t="shared" si="0"/>
        <v>0</v>
      </c>
    </row>
    <row r="25" spans="1:15" ht="13.5" x14ac:dyDescent="0.35">
      <c r="A25" s="18"/>
      <c r="B25" t="s">
        <v>31</v>
      </c>
      <c r="C25">
        <v>1</v>
      </c>
      <c r="E25">
        <f t="shared" si="1"/>
        <v>4</v>
      </c>
      <c r="F25" s="42" t="e">
        <f>MAX(0,Table!K11-75)</f>
        <v>#VALUE!</v>
      </c>
      <c r="G25" s="31" t="e">
        <f>((Table!M11-Table!N11)/NORMSINV(0.3))^2</f>
        <v>#VALUE!</v>
      </c>
      <c r="H25" s="23">
        <f t="shared" si="0"/>
        <v>0</v>
      </c>
    </row>
    <row r="26" spans="1:15" x14ac:dyDescent="0.25">
      <c r="A26" s="20"/>
      <c r="B26" t="s">
        <v>32</v>
      </c>
      <c r="C26">
        <v>0</v>
      </c>
      <c r="E26">
        <f t="shared" si="1"/>
        <v>5</v>
      </c>
      <c r="F26" s="42" t="e">
        <f>MAX(0,Table!K12-75)</f>
        <v>#VALUE!</v>
      </c>
      <c r="G26" s="31" t="e">
        <f>((Table!M12-Table!N12)/NORMSINV(0.3))^2</f>
        <v>#VALUE!</v>
      </c>
      <c r="H26" s="23">
        <f t="shared" si="0"/>
        <v>0</v>
      </c>
    </row>
    <row r="27" spans="1:15" ht="13.5" x14ac:dyDescent="0.35">
      <c r="A27" s="18"/>
      <c r="B27" t="s">
        <v>33</v>
      </c>
      <c r="C27">
        <v>0</v>
      </c>
      <c r="E27">
        <f t="shared" si="1"/>
        <v>6</v>
      </c>
      <c r="F27" s="42" t="e">
        <f>MAX(0,Table!K13-75)</f>
        <v>#VALUE!</v>
      </c>
      <c r="G27" s="31" t="e">
        <f>((Table!M13-Table!N13)/NORMSINV(0.3))^2</f>
        <v>#VALUE!</v>
      </c>
      <c r="H27" s="23">
        <f t="shared" si="0"/>
        <v>0</v>
      </c>
    </row>
    <row r="28" spans="1:15" x14ac:dyDescent="0.25">
      <c r="A28" s="20"/>
      <c r="B28" t="s">
        <v>34</v>
      </c>
      <c r="C28">
        <v>0</v>
      </c>
      <c r="E28">
        <f t="shared" si="1"/>
        <v>7</v>
      </c>
      <c r="F28" s="42" t="e">
        <f>MAX(0,Table!K14-75)</f>
        <v>#VALUE!</v>
      </c>
      <c r="G28" s="31" t="e">
        <f>((Table!M14-Table!N14)/NORMSINV(0.3))^2</f>
        <v>#VALUE!</v>
      </c>
      <c r="H28" s="23">
        <f t="shared" si="0"/>
        <v>0</v>
      </c>
    </row>
    <row r="29" spans="1:15" ht="13.5" x14ac:dyDescent="0.35">
      <c r="A29" s="18"/>
      <c r="B29" t="s">
        <v>35</v>
      </c>
      <c r="C29">
        <v>0</v>
      </c>
      <c r="E29">
        <f t="shared" si="1"/>
        <v>8</v>
      </c>
      <c r="F29" s="42" t="e">
        <f>MAX(0,Table!K15-75)</f>
        <v>#VALUE!</v>
      </c>
      <c r="G29" s="31" t="e">
        <f>((Table!M15-Table!N15)/NORMSINV(0.3))^2</f>
        <v>#VALUE!</v>
      </c>
      <c r="H29" s="23">
        <f t="shared" si="0"/>
        <v>0</v>
      </c>
    </row>
    <row r="30" spans="1:15" x14ac:dyDescent="0.25">
      <c r="A30" s="20"/>
      <c r="B30" t="s">
        <v>36</v>
      </c>
      <c r="C30">
        <v>0</v>
      </c>
      <c r="E30">
        <f t="shared" si="1"/>
        <v>9</v>
      </c>
      <c r="F30" s="42" t="e">
        <f>MAX(0,Table!K16-75)</f>
        <v>#VALUE!</v>
      </c>
      <c r="G30" s="31" t="e">
        <f>((Table!M16-Table!N16)/NORMSINV(0.3))^2</f>
        <v>#VALUE!</v>
      </c>
      <c r="H30" s="23">
        <f t="shared" si="0"/>
        <v>0</v>
      </c>
    </row>
    <row r="31" spans="1:15" ht="13.5" x14ac:dyDescent="0.35">
      <c r="A31" s="18"/>
      <c r="B31" t="s">
        <v>37</v>
      </c>
      <c r="C31">
        <v>0</v>
      </c>
      <c r="E31">
        <f t="shared" si="1"/>
        <v>10</v>
      </c>
      <c r="F31" s="42" t="e">
        <f>MAX(0,Table!K17-75)</f>
        <v>#VALUE!</v>
      </c>
      <c r="G31" s="31" t="e">
        <f>((Table!M17-Table!N17)/NORMSINV(0.3))^2</f>
        <v>#VALUE!</v>
      </c>
      <c r="H31" s="23">
        <f t="shared" si="0"/>
        <v>0</v>
      </c>
    </row>
    <row r="32" spans="1:15" x14ac:dyDescent="0.25">
      <c r="A32" s="20"/>
      <c r="B32" t="s">
        <v>38</v>
      </c>
      <c r="C32">
        <v>0</v>
      </c>
      <c r="E32">
        <f t="shared" si="1"/>
        <v>11</v>
      </c>
      <c r="F32" s="42" t="e">
        <f>MAX(0,Table!K18-75)</f>
        <v>#VALUE!</v>
      </c>
      <c r="G32" s="31" t="e">
        <f>((Table!M18-Table!N18)/NORMSINV(0.3))^2</f>
        <v>#VALUE!</v>
      </c>
      <c r="H32" s="23">
        <f t="shared" si="0"/>
        <v>0</v>
      </c>
    </row>
    <row r="33" spans="1:8" ht="13.5" x14ac:dyDescent="0.35">
      <c r="A33" s="18"/>
      <c r="B33" t="s">
        <v>39</v>
      </c>
      <c r="C33">
        <v>0</v>
      </c>
      <c r="E33">
        <f t="shared" si="1"/>
        <v>12</v>
      </c>
      <c r="F33" s="42" t="e">
        <f>MAX(0,Table!K19-75)</f>
        <v>#VALUE!</v>
      </c>
      <c r="G33" s="31" t="e">
        <f>((Table!M19-Table!N19)/NORMSINV(0.3))^2</f>
        <v>#VALUE!</v>
      </c>
      <c r="H33" s="23">
        <f t="shared" si="0"/>
        <v>0</v>
      </c>
    </row>
    <row r="34" spans="1:8" x14ac:dyDescent="0.25">
      <c r="A34" s="20"/>
      <c r="B34" t="s">
        <v>7</v>
      </c>
      <c r="C34">
        <v>0</v>
      </c>
      <c r="E34">
        <f t="shared" si="1"/>
        <v>13</v>
      </c>
      <c r="F34" s="42" t="e">
        <f>MAX(0,Table!K20-75)</f>
        <v>#VALUE!</v>
      </c>
      <c r="G34" s="31" t="e">
        <f>((Table!M20-Table!N20)/NORMSINV(0.3))^2</f>
        <v>#VALUE!</v>
      </c>
      <c r="H34" s="23">
        <f t="shared" si="0"/>
        <v>0</v>
      </c>
    </row>
    <row r="35" spans="1:8" ht="13.5" x14ac:dyDescent="0.35">
      <c r="A35" s="18"/>
      <c r="E35">
        <f t="shared" si="1"/>
        <v>14</v>
      </c>
      <c r="F35" s="42" t="e">
        <f>MAX(0,Table!K21-75)</f>
        <v>#VALUE!</v>
      </c>
      <c r="G35" s="31" t="e">
        <f>((Table!M21-Table!N21)/NORMSINV(0.3))^2</f>
        <v>#VALUE!</v>
      </c>
      <c r="H35" s="23">
        <f t="shared" si="0"/>
        <v>0</v>
      </c>
    </row>
    <row r="36" spans="1:8" x14ac:dyDescent="0.25">
      <c r="A36" s="20"/>
      <c r="B36" t="s">
        <v>238</v>
      </c>
      <c r="C36">
        <f>VLOOKUP(date,Lookups!$B$22:$C$34,2,FALSE)</f>
        <v>0</v>
      </c>
      <c r="E36">
        <f t="shared" si="1"/>
        <v>15</v>
      </c>
      <c r="F36" s="42" t="e">
        <f>MAX(0,Table!K22-75)</f>
        <v>#VALUE!</v>
      </c>
      <c r="G36" s="31" t="e">
        <f>((Table!M22-Table!N22)/NORMSINV(0.3))^2</f>
        <v>#VALUE!</v>
      </c>
      <c r="H36" s="23">
        <f t="shared" si="0"/>
        <v>0</v>
      </c>
    </row>
    <row r="37" spans="1:8" ht="13.5" x14ac:dyDescent="0.35">
      <c r="A37" s="18"/>
      <c r="E37">
        <f t="shared" si="1"/>
        <v>16</v>
      </c>
      <c r="F37" s="42" t="e">
        <f>MAX(0,Table!K23-75)</f>
        <v>#VALUE!</v>
      </c>
      <c r="G37" s="31" t="e">
        <f>((Table!M23-Table!N23)/NORMSINV(0.3))^2</f>
        <v>#VALUE!</v>
      </c>
      <c r="H37" s="23">
        <f t="shared" si="0"/>
        <v>0</v>
      </c>
    </row>
    <row r="38" spans="1:8" x14ac:dyDescent="0.25">
      <c r="A38" s="20"/>
      <c r="E38">
        <f t="shared" si="1"/>
        <v>17</v>
      </c>
      <c r="F38" s="42" t="e">
        <f>MAX(0,Table!K24-75)</f>
        <v>#VALUE!</v>
      </c>
      <c r="G38" s="31" t="e">
        <f>((Table!M24-Table!N24)/NORMSINV(0.3))^2</f>
        <v>#VALUE!</v>
      </c>
      <c r="H38" s="23">
        <f t="shared" si="0"/>
        <v>0</v>
      </c>
    </row>
    <row r="39" spans="1:8" ht="13.5" x14ac:dyDescent="0.35">
      <c r="A39" s="18"/>
      <c r="E39">
        <f t="shared" si="1"/>
        <v>18</v>
      </c>
      <c r="F39" s="42" t="e">
        <f>MAX(0,Table!K25-75)</f>
        <v>#VALUE!</v>
      </c>
      <c r="G39" s="31" t="e">
        <f>((Table!M25-Table!N25)/NORMSINV(0.3))^2</f>
        <v>#VALUE!</v>
      </c>
      <c r="H39" s="23">
        <f t="shared" si="0"/>
        <v>0</v>
      </c>
    </row>
    <row r="40" spans="1:8" x14ac:dyDescent="0.25">
      <c r="A40" s="20"/>
      <c r="E40">
        <f t="shared" si="1"/>
        <v>19</v>
      </c>
      <c r="F40" s="42" t="e">
        <f>MAX(0,Table!K26-75)</f>
        <v>#VALUE!</v>
      </c>
      <c r="G40" s="31" t="e">
        <f>((Table!M26-Table!N26)/NORMSINV(0.3))^2</f>
        <v>#VALUE!</v>
      </c>
      <c r="H40" s="23">
        <f t="shared" si="0"/>
        <v>0</v>
      </c>
    </row>
    <row r="41" spans="1:8" ht="13.5" x14ac:dyDescent="0.35">
      <c r="A41" s="18"/>
      <c r="E41">
        <f t="shared" si="1"/>
        <v>20</v>
      </c>
      <c r="F41" s="42" t="e">
        <f>MAX(0,Table!K27-75)</f>
        <v>#VALUE!</v>
      </c>
      <c r="G41" s="31" t="e">
        <f>((Table!M27-Table!N27)/NORMSINV(0.3))^2</f>
        <v>#VALUE!</v>
      </c>
      <c r="H41" s="23">
        <f t="shared" si="0"/>
        <v>0</v>
      </c>
    </row>
    <row r="42" spans="1:8" x14ac:dyDescent="0.25">
      <c r="A42" s="20"/>
      <c r="E42">
        <f t="shared" si="1"/>
        <v>21</v>
      </c>
      <c r="F42" s="42" t="e">
        <f>MAX(0,Table!K28-75)</f>
        <v>#VALUE!</v>
      </c>
      <c r="G42" s="31" t="e">
        <f>((Table!M28-Table!N28)/NORMSINV(0.3))^2</f>
        <v>#VALUE!</v>
      </c>
      <c r="H42" s="23">
        <f t="shared" si="0"/>
        <v>0</v>
      </c>
    </row>
    <row r="43" spans="1:8" ht="13.5" x14ac:dyDescent="0.35">
      <c r="A43" s="18"/>
      <c r="E43">
        <f t="shared" si="1"/>
        <v>22</v>
      </c>
      <c r="F43" s="42" t="e">
        <f>MAX(0,Table!K29-75)</f>
        <v>#VALUE!</v>
      </c>
      <c r="G43" s="31" t="e">
        <f>((Table!M29-Table!N29)/NORMSINV(0.3))^2</f>
        <v>#VALUE!</v>
      </c>
      <c r="H43" s="23">
        <f t="shared" si="0"/>
        <v>0</v>
      </c>
    </row>
    <row r="44" spans="1:8" x14ac:dyDescent="0.25">
      <c r="A44" s="20"/>
      <c r="E44">
        <f t="shared" si="1"/>
        <v>23</v>
      </c>
      <c r="F44" s="42" t="e">
        <f>MAX(0,Table!K30-75)</f>
        <v>#VALUE!</v>
      </c>
      <c r="G44" s="31" t="e">
        <f>((Table!M30-Table!N30)/NORMSINV(0.3))^2</f>
        <v>#VALUE!</v>
      </c>
      <c r="H44" s="23">
        <f t="shared" si="0"/>
        <v>0</v>
      </c>
    </row>
    <row r="45" spans="1:8" ht="13.5" x14ac:dyDescent="0.35">
      <c r="A45" s="18"/>
      <c r="E45">
        <f t="shared" si="1"/>
        <v>24</v>
      </c>
      <c r="F45" s="42" t="e">
        <f>MAX(0,Table!K31-75)</f>
        <v>#VALUE!</v>
      </c>
      <c r="G45" s="31" t="e">
        <f>((Table!M31-Table!N31)/NORMSINV(0.3))^2</f>
        <v>#VALUE!</v>
      </c>
      <c r="H45" s="23">
        <f t="shared" si="0"/>
        <v>0</v>
      </c>
    </row>
    <row r="46" spans="1:8" x14ac:dyDescent="0.25">
      <c r="A46" s="20"/>
    </row>
    <row r="47" spans="1:8" ht="13.5" x14ac:dyDescent="0.35">
      <c r="A47" s="18"/>
      <c r="F47" s="42" t="e">
        <f>IF(mar_apr_flag=0,AVERAGE(F38:F42),AVERAGE(F39:F43))</f>
        <v>#VALUE!</v>
      </c>
      <c r="G47" s="42" t="e">
        <f>SQRT((1/5)^2*IF(mar_apr_flag=0,SUM(G38:G42),SUM(G39:G43)))</f>
        <v>#VALUE!</v>
      </c>
    </row>
    <row r="48" spans="1:8" x14ac:dyDescent="0.25">
      <c r="A48" s="20"/>
    </row>
    <row r="49" spans="1:7" ht="13.5" x14ac:dyDescent="0.35">
      <c r="A49" s="18"/>
    </row>
    <row r="50" spans="1:7" x14ac:dyDescent="0.25">
      <c r="A50" s="20"/>
      <c r="G50" s="31"/>
    </row>
    <row r="51" spans="1:7" x14ac:dyDescent="0.25">
      <c r="A51" s="4"/>
      <c r="B51" s="4"/>
      <c r="C51" s="4"/>
      <c r="D51" s="4"/>
      <c r="E51" s="4"/>
      <c r="F51" s="4"/>
    </row>
    <row r="52" spans="1:7" x14ac:dyDescent="0.25">
      <c r="A52" s="4"/>
      <c r="B52" s="4"/>
      <c r="C52" s="4"/>
      <c r="D52" s="4"/>
      <c r="E52" s="4"/>
      <c r="F52" s="4"/>
    </row>
    <row r="53" spans="1:7" x14ac:dyDescent="0.25">
      <c r="A53" s="4"/>
      <c r="B53" s="4"/>
      <c r="C53" s="4"/>
      <c r="D53" s="4"/>
      <c r="E53" s="4"/>
      <c r="F53" s="4"/>
    </row>
    <row r="54" spans="1:7" x14ac:dyDescent="0.25">
      <c r="A54" s="4"/>
      <c r="B54" s="4"/>
      <c r="C54" s="4"/>
      <c r="D54" s="4"/>
      <c r="E54" s="4"/>
      <c r="F54" s="4"/>
    </row>
    <row r="55" spans="1:7" x14ac:dyDescent="0.25">
      <c r="A55" s="4"/>
      <c r="B55" s="4"/>
      <c r="C55" s="4"/>
      <c r="D55" s="4"/>
      <c r="E55" s="4"/>
      <c r="F55" s="4"/>
    </row>
    <row r="56" spans="1:7" x14ac:dyDescent="0.25">
      <c r="A56" s="4"/>
      <c r="B56" s="4"/>
      <c r="C56" s="4"/>
      <c r="D56" s="4"/>
      <c r="E56" s="4"/>
      <c r="F56" s="4"/>
    </row>
    <row r="57" spans="1:7" x14ac:dyDescent="0.25">
      <c r="A57" s="4"/>
      <c r="B57" s="4"/>
      <c r="C57" s="4"/>
      <c r="D57" s="4"/>
      <c r="E57" s="4"/>
      <c r="F57" s="4"/>
    </row>
    <row r="58" spans="1:7" x14ac:dyDescent="0.25">
      <c r="A58" s="4"/>
      <c r="B58" s="4"/>
      <c r="C58" s="4"/>
      <c r="D58" s="4"/>
      <c r="E58" s="4"/>
      <c r="F58" s="4"/>
    </row>
    <row r="59" spans="1:7" x14ac:dyDescent="0.25">
      <c r="A59" s="4"/>
      <c r="B59" s="4"/>
      <c r="C59" s="4"/>
      <c r="D59" s="4"/>
      <c r="E59" s="4"/>
      <c r="F59" s="4"/>
    </row>
    <row r="60" spans="1:7" x14ac:dyDescent="0.25">
      <c r="A60" s="4"/>
      <c r="B60" s="4"/>
      <c r="C60" s="4"/>
      <c r="D60" s="4"/>
      <c r="E60" s="4"/>
      <c r="F60" s="4"/>
    </row>
    <row r="61" spans="1:7" x14ac:dyDescent="0.25">
      <c r="A61" s="4"/>
      <c r="B61" s="4"/>
      <c r="C61" s="4"/>
      <c r="D61" s="4"/>
      <c r="E61" s="4"/>
      <c r="F61" s="4"/>
    </row>
    <row r="62" spans="1:7" x14ac:dyDescent="0.25">
      <c r="A62" s="4"/>
      <c r="B62" s="4"/>
      <c r="C62" s="4"/>
      <c r="D62" s="4"/>
      <c r="E62" s="4"/>
      <c r="F62" s="4"/>
    </row>
    <row r="63" spans="1:7" x14ac:dyDescent="0.25">
      <c r="A63" s="4"/>
      <c r="B63" s="4"/>
      <c r="C63" s="4"/>
      <c r="D63" s="4"/>
      <c r="E63" s="4"/>
      <c r="F63" s="4"/>
    </row>
    <row r="64" spans="1:7" x14ac:dyDescent="0.25">
      <c r="A64" s="4"/>
      <c r="B64" s="4"/>
      <c r="C64" s="4"/>
      <c r="D64" s="4"/>
      <c r="E64" s="4"/>
      <c r="F64" s="4"/>
    </row>
    <row r="65" spans="1:6" x14ac:dyDescent="0.25">
      <c r="A65" s="4"/>
      <c r="B65" s="4"/>
      <c r="C65" s="4"/>
      <c r="D65" s="4"/>
      <c r="E65" s="4"/>
      <c r="F65" s="4"/>
    </row>
    <row r="66" spans="1:6" x14ac:dyDescent="0.25">
      <c r="A66" s="4"/>
      <c r="B66" s="4"/>
      <c r="C66" s="4"/>
      <c r="D66" s="4"/>
      <c r="E66" s="4"/>
      <c r="F66" s="4"/>
    </row>
    <row r="67" spans="1:6" x14ac:dyDescent="0.25">
      <c r="A67" s="4"/>
      <c r="B67" s="4"/>
      <c r="C67" s="4"/>
      <c r="D67" s="4"/>
      <c r="E67" s="4"/>
      <c r="F67" s="4"/>
    </row>
    <row r="68" spans="1:6" x14ac:dyDescent="0.25">
      <c r="A68" s="4"/>
      <c r="B68" s="4"/>
      <c r="C68" s="4"/>
      <c r="D68" s="4"/>
      <c r="E68" s="4"/>
      <c r="F68" s="4"/>
    </row>
    <row r="69" spans="1:6" x14ac:dyDescent="0.25">
      <c r="A69" s="4"/>
      <c r="B69" s="4"/>
      <c r="C69" s="4"/>
      <c r="D69" s="4"/>
      <c r="E69" s="4"/>
      <c r="F69" s="4"/>
    </row>
    <row r="70" spans="1:6" x14ac:dyDescent="0.25">
      <c r="A70" s="4"/>
      <c r="B70" s="4"/>
      <c r="C70" s="4"/>
      <c r="D70" s="4"/>
      <c r="E70" s="4"/>
      <c r="F70" s="4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V5099"/>
  <sheetViews>
    <sheetView workbookViewId="0">
      <pane ySplit="1" topLeftCell="A2" activePane="bottomLeft" state="frozen"/>
      <selection activeCell="D10" sqref="D10"/>
      <selection pane="bottomLeft" activeCell="D10" sqref="D10"/>
    </sheetView>
  </sheetViews>
  <sheetFormatPr defaultRowHeight="12.5" x14ac:dyDescent="0.25"/>
  <cols>
    <col min="1" max="1" width="19.54296875" bestFit="1" customWidth="1"/>
    <col min="2" max="2" width="28.26953125" bestFit="1" customWidth="1"/>
    <col min="3" max="3" width="19.54296875" bestFit="1" customWidth="1"/>
    <col min="4" max="4" width="17" bestFit="1" customWidth="1"/>
    <col min="5" max="6" width="15" customWidth="1"/>
    <col min="7" max="7" width="16.36328125" bestFit="1" customWidth="1"/>
    <col min="8" max="8" width="10.7265625" customWidth="1"/>
    <col min="9" max="18" width="10" style="45" bestFit="1" customWidth="1"/>
    <col min="19" max="33" width="11" style="45" customWidth="1"/>
    <col min="34" max="42" width="15.54296875" style="45" customWidth="1"/>
    <col min="43" max="57" width="16.54296875" style="45" customWidth="1"/>
    <col min="58" max="66" width="15.54296875" style="45" customWidth="1"/>
    <col min="67" max="81" width="16.54296875" style="45" customWidth="1"/>
    <col min="82" max="90" width="15.54296875" style="45" customWidth="1"/>
    <col min="91" max="105" width="16.54296875" style="45" customWidth="1"/>
    <col min="106" max="114" width="15.54296875" style="45" customWidth="1"/>
    <col min="115" max="129" width="16.54296875" style="45" customWidth="1"/>
    <col min="130" max="138" width="15.54296875" style="45" customWidth="1"/>
    <col min="139" max="153" width="16.54296875" style="45" customWidth="1"/>
    <col min="154" max="162" width="11.54296875" style="45" customWidth="1"/>
    <col min="163" max="177" width="12.54296875" style="45" customWidth="1"/>
  </cols>
  <sheetData>
    <row r="1" spans="1:178" x14ac:dyDescent="0.25">
      <c r="A1" s="4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200</v>
      </c>
      <c r="H1" t="s">
        <v>6</v>
      </c>
      <c r="I1" s="45" t="s">
        <v>197</v>
      </c>
      <c r="J1" s="45" t="s">
        <v>161</v>
      </c>
      <c r="K1" s="45" t="s">
        <v>162</v>
      </c>
      <c r="L1" s="45" t="s">
        <v>163</v>
      </c>
      <c r="M1" s="45" t="s">
        <v>164</v>
      </c>
      <c r="N1" s="45" t="s">
        <v>165</v>
      </c>
      <c r="O1" s="45" t="s">
        <v>166</v>
      </c>
      <c r="P1" s="45" t="s">
        <v>167</v>
      </c>
      <c r="Q1" s="45" t="s">
        <v>168</v>
      </c>
      <c r="R1" s="45" t="s">
        <v>169</v>
      </c>
      <c r="S1" s="45" t="s">
        <v>170</v>
      </c>
      <c r="T1" s="45" t="s">
        <v>171</v>
      </c>
      <c r="U1" s="45" t="s">
        <v>172</v>
      </c>
      <c r="V1" s="45" t="s">
        <v>173</v>
      </c>
      <c r="W1" s="45" t="s">
        <v>174</v>
      </c>
      <c r="X1" s="45" t="s">
        <v>175</v>
      </c>
      <c r="Y1" s="45" t="s">
        <v>176</v>
      </c>
      <c r="Z1" s="45" t="s">
        <v>177</v>
      </c>
      <c r="AA1" s="45" t="s">
        <v>178</v>
      </c>
      <c r="AB1" s="45" t="s">
        <v>179</v>
      </c>
      <c r="AC1" s="45" t="s">
        <v>180</v>
      </c>
      <c r="AD1" s="45" t="s">
        <v>181</v>
      </c>
      <c r="AE1" s="45" t="s">
        <v>182</v>
      </c>
      <c r="AF1" s="45" t="s">
        <v>183</v>
      </c>
      <c r="AG1" s="45" t="s">
        <v>184</v>
      </c>
      <c r="AH1" s="45" t="s">
        <v>40</v>
      </c>
      <c r="AI1" s="45" t="s">
        <v>41</v>
      </c>
      <c r="AJ1" s="45" t="s">
        <v>42</v>
      </c>
      <c r="AK1" s="45" t="s">
        <v>43</v>
      </c>
      <c r="AL1" s="45" t="s">
        <v>44</v>
      </c>
      <c r="AM1" s="45" t="s">
        <v>45</v>
      </c>
      <c r="AN1" s="45" t="s">
        <v>46</v>
      </c>
      <c r="AO1" s="45" t="s">
        <v>47</v>
      </c>
      <c r="AP1" s="45" t="s">
        <v>48</v>
      </c>
      <c r="AQ1" s="45" t="s">
        <v>49</v>
      </c>
      <c r="AR1" s="45" t="s">
        <v>50</v>
      </c>
      <c r="AS1" s="45" t="s">
        <v>51</v>
      </c>
      <c r="AT1" s="45" t="s">
        <v>52</v>
      </c>
      <c r="AU1" s="45" t="s">
        <v>53</v>
      </c>
      <c r="AV1" s="45" t="s">
        <v>54</v>
      </c>
      <c r="AW1" s="45" t="s">
        <v>55</v>
      </c>
      <c r="AX1" s="45" t="s">
        <v>56</v>
      </c>
      <c r="AY1" s="45" t="s">
        <v>57</v>
      </c>
      <c r="AZ1" s="45" t="s">
        <v>58</v>
      </c>
      <c r="BA1" s="45" t="s">
        <v>59</v>
      </c>
      <c r="BB1" s="45" t="s">
        <v>60</v>
      </c>
      <c r="BC1" s="45" t="s">
        <v>61</v>
      </c>
      <c r="BD1" s="45" t="s">
        <v>62</v>
      </c>
      <c r="BE1" s="45" t="s">
        <v>63</v>
      </c>
      <c r="BF1" s="45" t="s">
        <v>64</v>
      </c>
      <c r="BG1" s="45" t="s">
        <v>65</v>
      </c>
      <c r="BH1" s="45" t="s">
        <v>66</v>
      </c>
      <c r="BI1" s="45" t="s">
        <v>67</v>
      </c>
      <c r="BJ1" s="45" t="s">
        <v>68</v>
      </c>
      <c r="BK1" s="45" t="s">
        <v>69</v>
      </c>
      <c r="BL1" s="45" t="s">
        <v>70</v>
      </c>
      <c r="BM1" s="45" t="s">
        <v>71</v>
      </c>
      <c r="BN1" s="45" t="s">
        <v>72</v>
      </c>
      <c r="BO1" s="45" t="s">
        <v>73</v>
      </c>
      <c r="BP1" s="45" t="s">
        <v>74</v>
      </c>
      <c r="BQ1" s="45" t="s">
        <v>75</v>
      </c>
      <c r="BR1" s="45" t="s">
        <v>76</v>
      </c>
      <c r="BS1" s="45" t="s">
        <v>77</v>
      </c>
      <c r="BT1" s="45" t="s">
        <v>78</v>
      </c>
      <c r="BU1" s="45" t="s">
        <v>79</v>
      </c>
      <c r="BV1" s="45" t="s">
        <v>80</v>
      </c>
      <c r="BW1" s="45" t="s">
        <v>81</v>
      </c>
      <c r="BX1" s="45" t="s">
        <v>82</v>
      </c>
      <c r="BY1" s="45" t="s">
        <v>83</v>
      </c>
      <c r="BZ1" s="45" t="s">
        <v>84</v>
      </c>
      <c r="CA1" s="45" t="s">
        <v>85</v>
      </c>
      <c r="CB1" s="45" t="s">
        <v>86</v>
      </c>
      <c r="CC1" s="45" t="s">
        <v>87</v>
      </c>
      <c r="CD1" s="45" t="s">
        <v>88</v>
      </c>
      <c r="CE1" s="45" t="s">
        <v>89</v>
      </c>
      <c r="CF1" s="45" t="s">
        <v>90</v>
      </c>
      <c r="CG1" s="45" t="s">
        <v>91</v>
      </c>
      <c r="CH1" s="45" t="s">
        <v>92</v>
      </c>
      <c r="CI1" s="45" t="s">
        <v>93</v>
      </c>
      <c r="CJ1" s="45" t="s">
        <v>94</v>
      </c>
      <c r="CK1" s="45" t="s">
        <v>95</v>
      </c>
      <c r="CL1" s="45" t="s">
        <v>96</v>
      </c>
      <c r="CM1" s="45" t="s">
        <v>97</v>
      </c>
      <c r="CN1" s="45" t="s">
        <v>98</v>
      </c>
      <c r="CO1" s="45" t="s">
        <v>99</v>
      </c>
      <c r="CP1" s="45" t="s">
        <v>100</v>
      </c>
      <c r="CQ1" s="45" t="s">
        <v>101</v>
      </c>
      <c r="CR1" s="45" t="s">
        <v>102</v>
      </c>
      <c r="CS1" s="45" t="s">
        <v>103</v>
      </c>
      <c r="CT1" s="45" t="s">
        <v>104</v>
      </c>
      <c r="CU1" s="45" t="s">
        <v>105</v>
      </c>
      <c r="CV1" s="45" t="s">
        <v>106</v>
      </c>
      <c r="CW1" s="45" t="s">
        <v>107</v>
      </c>
      <c r="CX1" s="45" t="s">
        <v>108</v>
      </c>
      <c r="CY1" s="45" t="s">
        <v>109</v>
      </c>
      <c r="CZ1" s="45" t="s">
        <v>110</v>
      </c>
      <c r="DA1" s="45" t="s">
        <v>111</v>
      </c>
      <c r="DB1" s="45" t="s">
        <v>112</v>
      </c>
      <c r="DC1" s="45" t="s">
        <v>113</v>
      </c>
      <c r="DD1" s="45" t="s">
        <v>114</v>
      </c>
      <c r="DE1" s="45" t="s">
        <v>115</v>
      </c>
      <c r="DF1" s="45" t="s">
        <v>116</v>
      </c>
      <c r="DG1" s="45" t="s">
        <v>117</v>
      </c>
      <c r="DH1" s="45" t="s">
        <v>118</v>
      </c>
      <c r="DI1" s="45" t="s">
        <v>119</v>
      </c>
      <c r="DJ1" s="45" t="s">
        <v>120</v>
      </c>
      <c r="DK1" s="45" t="s">
        <v>121</v>
      </c>
      <c r="DL1" s="45" t="s">
        <v>122</v>
      </c>
      <c r="DM1" s="45" t="s">
        <v>123</v>
      </c>
      <c r="DN1" s="45" t="s">
        <v>124</v>
      </c>
      <c r="DO1" s="45" t="s">
        <v>125</v>
      </c>
      <c r="DP1" s="45" t="s">
        <v>126</v>
      </c>
      <c r="DQ1" s="45" t="s">
        <v>127</v>
      </c>
      <c r="DR1" s="45" t="s">
        <v>128</v>
      </c>
      <c r="DS1" s="45" t="s">
        <v>129</v>
      </c>
      <c r="DT1" s="45" t="s">
        <v>130</v>
      </c>
      <c r="DU1" s="45" t="s">
        <v>131</v>
      </c>
      <c r="DV1" s="45" t="s">
        <v>132</v>
      </c>
      <c r="DW1" s="45" t="s">
        <v>133</v>
      </c>
      <c r="DX1" s="45" t="s">
        <v>134</v>
      </c>
      <c r="DY1" s="45" t="s">
        <v>135</v>
      </c>
      <c r="DZ1" s="45" t="s">
        <v>136</v>
      </c>
      <c r="EA1" s="45" t="s">
        <v>137</v>
      </c>
      <c r="EB1" s="45" t="s">
        <v>138</v>
      </c>
      <c r="EC1" s="45" t="s">
        <v>139</v>
      </c>
      <c r="ED1" s="45" t="s">
        <v>140</v>
      </c>
      <c r="EE1" s="45" t="s">
        <v>141</v>
      </c>
      <c r="EF1" s="45" t="s">
        <v>142</v>
      </c>
      <c r="EG1" s="45" t="s">
        <v>143</v>
      </c>
      <c r="EH1" s="45" t="s">
        <v>144</v>
      </c>
      <c r="EI1" s="45" t="s">
        <v>145</v>
      </c>
      <c r="EJ1" s="45" t="s">
        <v>146</v>
      </c>
      <c r="EK1" s="45" t="s">
        <v>147</v>
      </c>
      <c r="EL1" s="45" t="s">
        <v>148</v>
      </c>
      <c r="EM1" s="45" t="s">
        <v>149</v>
      </c>
      <c r="EN1" s="45" t="s">
        <v>150</v>
      </c>
      <c r="EO1" s="45" t="s">
        <v>151</v>
      </c>
      <c r="EP1" s="45" t="s">
        <v>152</v>
      </c>
      <c r="EQ1" s="45" t="s">
        <v>153</v>
      </c>
      <c r="ER1" s="45" t="s">
        <v>154</v>
      </c>
      <c r="ES1" s="45" t="s">
        <v>155</v>
      </c>
      <c r="ET1" s="45" t="s">
        <v>156</v>
      </c>
      <c r="EU1" s="45" t="s">
        <v>157</v>
      </c>
      <c r="EV1" s="45" t="s">
        <v>158</v>
      </c>
      <c r="EW1" s="45" t="s">
        <v>159</v>
      </c>
      <c r="EX1" s="45" t="s">
        <v>214</v>
      </c>
      <c r="EY1" s="45" t="s">
        <v>215</v>
      </c>
      <c r="EZ1" s="45" t="s">
        <v>216</v>
      </c>
      <c r="FA1" s="45" t="s">
        <v>217</v>
      </c>
      <c r="FB1" s="45" t="s">
        <v>218</v>
      </c>
      <c r="FC1" s="45" t="s">
        <v>219</v>
      </c>
      <c r="FD1" s="45" t="s">
        <v>220</v>
      </c>
      <c r="FE1" s="45" t="s">
        <v>221</v>
      </c>
      <c r="FF1" s="45" t="s">
        <v>222</v>
      </c>
      <c r="FG1" s="45" t="s">
        <v>223</v>
      </c>
      <c r="FH1" s="45" t="s">
        <v>224</v>
      </c>
      <c r="FI1" s="45" t="s">
        <v>225</v>
      </c>
      <c r="FJ1" s="45" t="s">
        <v>226</v>
      </c>
      <c r="FK1" s="45" t="s">
        <v>227</v>
      </c>
      <c r="FL1" s="45" t="s">
        <v>228</v>
      </c>
      <c r="FM1" s="45" t="s">
        <v>229</v>
      </c>
      <c r="FN1" s="45" t="s">
        <v>230</v>
      </c>
      <c r="FO1" s="45" t="s">
        <v>231</v>
      </c>
      <c r="FP1" s="45" t="s">
        <v>232</v>
      </c>
      <c r="FQ1" s="45" t="s">
        <v>233</v>
      </c>
      <c r="FR1" s="45" t="s">
        <v>234</v>
      </c>
      <c r="FS1" s="45" t="s">
        <v>235</v>
      </c>
      <c r="FT1" s="45" t="s">
        <v>236</v>
      </c>
      <c r="FU1" s="45" t="s">
        <v>237</v>
      </c>
      <c r="FV1" t="s">
        <v>199</v>
      </c>
    </row>
    <row r="2" spans="1:178" x14ac:dyDescent="0.25">
      <c r="A2" t="s">
        <v>213</v>
      </c>
      <c r="B2" t="s">
        <v>196</v>
      </c>
      <c r="C2" t="s">
        <v>186</v>
      </c>
      <c r="D2" t="s">
        <v>31</v>
      </c>
      <c r="E2" t="s">
        <v>212</v>
      </c>
      <c r="F2" t="s">
        <v>194</v>
      </c>
      <c r="G2" t="s">
        <v>23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  <c r="EP2">
        <v>0</v>
      </c>
      <c r="EQ2">
        <v>0</v>
      </c>
      <c r="ER2">
        <v>0</v>
      </c>
      <c r="ES2">
        <v>0</v>
      </c>
      <c r="ET2">
        <v>0</v>
      </c>
      <c r="EU2">
        <v>0</v>
      </c>
      <c r="EV2">
        <v>0</v>
      </c>
      <c r="EW2">
        <v>0</v>
      </c>
      <c r="EX2">
        <v>0</v>
      </c>
      <c r="EY2">
        <v>0</v>
      </c>
      <c r="EZ2">
        <v>0</v>
      </c>
      <c r="FA2">
        <v>0</v>
      </c>
      <c r="FB2">
        <v>0</v>
      </c>
      <c r="FC2">
        <v>0</v>
      </c>
      <c r="FD2">
        <v>0</v>
      </c>
      <c r="FE2">
        <v>0</v>
      </c>
      <c r="FF2">
        <v>0</v>
      </c>
      <c r="FG2">
        <v>0</v>
      </c>
      <c r="FH2">
        <v>0</v>
      </c>
      <c r="FI2">
        <v>0</v>
      </c>
      <c r="FJ2">
        <v>0</v>
      </c>
      <c r="FK2">
        <v>0</v>
      </c>
      <c r="FL2">
        <v>0</v>
      </c>
      <c r="FM2">
        <v>0</v>
      </c>
      <c r="FN2">
        <v>0</v>
      </c>
      <c r="FO2">
        <v>0</v>
      </c>
      <c r="FP2">
        <v>0</v>
      </c>
      <c r="FQ2">
        <v>0</v>
      </c>
      <c r="FR2">
        <v>0</v>
      </c>
      <c r="FS2">
        <v>0</v>
      </c>
      <c r="FT2">
        <v>0</v>
      </c>
      <c r="FU2">
        <v>0</v>
      </c>
      <c r="FV2">
        <v>0</v>
      </c>
    </row>
    <row r="3" spans="1:178" x14ac:dyDescent="0.25">
      <c r="A3" t="s">
        <v>213</v>
      </c>
      <c r="B3" t="s">
        <v>196</v>
      </c>
      <c r="C3" t="s">
        <v>186</v>
      </c>
      <c r="D3" t="s">
        <v>31</v>
      </c>
      <c r="E3" t="s">
        <v>212</v>
      </c>
      <c r="F3" t="s">
        <v>195</v>
      </c>
      <c r="G3" t="s">
        <v>23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</v>
      </c>
      <c r="FR3">
        <v>0</v>
      </c>
      <c r="FS3">
        <v>0</v>
      </c>
      <c r="FT3">
        <v>0</v>
      </c>
      <c r="FU3">
        <v>0</v>
      </c>
      <c r="FV3">
        <v>0</v>
      </c>
    </row>
    <row r="4" spans="1:178" x14ac:dyDescent="0.25">
      <c r="A4" t="s">
        <v>213</v>
      </c>
      <c r="B4" t="s">
        <v>196</v>
      </c>
      <c r="C4" t="s">
        <v>186</v>
      </c>
      <c r="D4" t="s">
        <v>31</v>
      </c>
      <c r="E4" t="s">
        <v>212</v>
      </c>
      <c r="F4" t="s">
        <v>192</v>
      </c>
      <c r="G4" t="s">
        <v>23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  <c r="FR4">
        <v>0</v>
      </c>
      <c r="FS4">
        <v>0</v>
      </c>
      <c r="FT4">
        <v>0</v>
      </c>
      <c r="FU4">
        <v>0</v>
      </c>
      <c r="FV4">
        <v>0</v>
      </c>
    </row>
    <row r="5" spans="1:178" x14ac:dyDescent="0.25">
      <c r="A5" t="s">
        <v>213</v>
      </c>
      <c r="B5" t="s">
        <v>196</v>
      </c>
      <c r="C5" t="s">
        <v>186</v>
      </c>
      <c r="D5" t="s">
        <v>31</v>
      </c>
      <c r="E5" t="s">
        <v>212</v>
      </c>
      <c r="F5" t="s">
        <v>193</v>
      </c>
      <c r="G5" t="s">
        <v>23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  <c r="FR5">
        <v>0</v>
      </c>
      <c r="FS5">
        <v>0</v>
      </c>
      <c r="FT5">
        <v>0</v>
      </c>
      <c r="FU5">
        <v>0</v>
      </c>
      <c r="FV5">
        <v>0</v>
      </c>
    </row>
    <row r="6" spans="1:178" x14ac:dyDescent="0.25">
      <c r="A6" t="s">
        <v>213</v>
      </c>
      <c r="B6" t="s">
        <v>196</v>
      </c>
      <c r="C6" t="s">
        <v>186</v>
      </c>
      <c r="D6" t="s">
        <v>35</v>
      </c>
      <c r="E6" t="s">
        <v>212</v>
      </c>
      <c r="F6" t="s">
        <v>194</v>
      </c>
      <c r="G6" t="s">
        <v>23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0</v>
      </c>
      <c r="EJ6">
        <v>0</v>
      </c>
      <c r="EK6">
        <v>0</v>
      </c>
      <c r="EL6">
        <v>0</v>
      </c>
      <c r="EM6">
        <v>0</v>
      </c>
      <c r="EN6">
        <v>0</v>
      </c>
      <c r="EO6">
        <v>0</v>
      </c>
      <c r="EP6">
        <v>0</v>
      </c>
      <c r="EQ6">
        <v>0</v>
      </c>
      <c r="ER6">
        <v>0</v>
      </c>
      <c r="ES6">
        <v>0</v>
      </c>
      <c r="ET6">
        <v>0</v>
      </c>
      <c r="EU6">
        <v>0</v>
      </c>
      <c r="EV6">
        <v>0</v>
      </c>
      <c r="EW6">
        <v>0</v>
      </c>
      <c r="EX6">
        <v>0</v>
      </c>
      <c r="EY6">
        <v>0</v>
      </c>
      <c r="EZ6">
        <v>0</v>
      </c>
      <c r="FA6">
        <v>0</v>
      </c>
      <c r="FB6">
        <v>0</v>
      </c>
      <c r="FC6">
        <v>0</v>
      </c>
      <c r="FD6">
        <v>0</v>
      </c>
      <c r="FE6">
        <v>0</v>
      </c>
      <c r="FF6">
        <v>0</v>
      </c>
      <c r="FG6">
        <v>0</v>
      </c>
      <c r="FH6">
        <v>0</v>
      </c>
      <c r="FI6">
        <v>0</v>
      </c>
      <c r="FJ6">
        <v>0</v>
      </c>
      <c r="FK6">
        <v>0</v>
      </c>
      <c r="FL6">
        <v>0</v>
      </c>
      <c r="FM6">
        <v>0</v>
      </c>
      <c r="FN6">
        <v>0</v>
      </c>
      <c r="FO6">
        <v>0</v>
      </c>
      <c r="FP6">
        <v>0</v>
      </c>
      <c r="FQ6">
        <v>0</v>
      </c>
      <c r="FR6">
        <v>0</v>
      </c>
      <c r="FS6">
        <v>0</v>
      </c>
      <c r="FT6">
        <v>0</v>
      </c>
      <c r="FU6">
        <v>0</v>
      </c>
      <c r="FV6">
        <v>0</v>
      </c>
    </row>
    <row r="7" spans="1:178" x14ac:dyDescent="0.25">
      <c r="A7" t="s">
        <v>213</v>
      </c>
      <c r="B7" t="s">
        <v>196</v>
      </c>
      <c r="C7" t="s">
        <v>186</v>
      </c>
      <c r="D7" t="s">
        <v>35</v>
      </c>
      <c r="E7" t="s">
        <v>212</v>
      </c>
      <c r="F7" t="s">
        <v>195</v>
      </c>
      <c r="G7" t="s">
        <v>23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  <c r="FR7">
        <v>0</v>
      </c>
      <c r="FS7">
        <v>0</v>
      </c>
      <c r="FT7">
        <v>0</v>
      </c>
      <c r="FU7">
        <v>0</v>
      </c>
      <c r="FV7">
        <v>0</v>
      </c>
    </row>
    <row r="8" spans="1:178" x14ac:dyDescent="0.25">
      <c r="A8" t="s">
        <v>213</v>
      </c>
      <c r="B8" t="s">
        <v>196</v>
      </c>
      <c r="C8" t="s">
        <v>186</v>
      </c>
      <c r="D8" t="s">
        <v>35</v>
      </c>
      <c r="E8" t="s">
        <v>212</v>
      </c>
      <c r="F8" t="s">
        <v>192</v>
      </c>
      <c r="G8" t="s">
        <v>23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L8">
        <v>0</v>
      </c>
      <c r="FM8">
        <v>0</v>
      </c>
      <c r="FN8">
        <v>0</v>
      </c>
      <c r="FO8">
        <v>0</v>
      </c>
      <c r="FP8">
        <v>0</v>
      </c>
      <c r="FQ8">
        <v>0</v>
      </c>
      <c r="FR8">
        <v>0</v>
      </c>
      <c r="FS8">
        <v>0</v>
      </c>
      <c r="FT8">
        <v>0</v>
      </c>
      <c r="FU8">
        <v>0</v>
      </c>
      <c r="FV8">
        <v>0</v>
      </c>
    </row>
    <row r="9" spans="1:178" x14ac:dyDescent="0.25">
      <c r="A9" t="s">
        <v>213</v>
      </c>
      <c r="B9" t="s">
        <v>196</v>
      </c>
      <c r="C9" t="s">
        <v>186</v>
      </c>
      <c r="D9" t="s">
        <v>35</v>
      </c>
      <c r="E9" t="s">
        <v>212</v>
      </c>
      <c r="F9" t="s">
        <v>193</v>
      </c>
      <c r="G9" t="s">
        <v>23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0</v>
      </c>
      <c r="EQ9">
        <v>0</v>
      </c>
      <c r="ER9">
        <v>0</v>
      </c>
      <c r="ES9">
        <v>0</v>
      </c>
      <c r="ET9">
        <v>0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</v>
      </c>
      <c r="FR9">
        <v>0</v>
      </c>
      <c r="FS9">
        <v>0</v>
      </c>
      <c r="FT9">
        <v>0</v>
      </c>
      <c r="FU9">
        <v>0</v>
      </c>
      <c r="FV9">
        <v>0</v>
      </c>
    </row>
    <row r="10" spans="1:178" x14ac:dyDescent="0.25">
      <c r="A10" t="s">
        <v>213</v>
      </c>
      <c r="B10" t="s">
        <v>196</v>
      </c>
      <c r="C10" t="s">
        <v>186</v>
      </c>
      <c r="D10" t="s">
        <v>39</v>
      </c>
      <c r="E10" t="s">
        <v>212</v>
      </c>
      <c r="F10" t="s">
        <v>194</v>
      </c>
      <c r="G10" t="s">
        <v>23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EH10">
        <v>0</v>
      </c>
      <c r="EI10">
        <v>0</v>
      </c>
      <c r="EJ10">
        <v>0</v>
      </c>
      <c r="EK10">
        <v>0</v>
      </c>
      <c r="EL10">
        <v>0</v>
      </c>
      <c r="EM10">
        <v>0</v>
      </c>
      <c r="EN10">
        <v>0</v>
      </c>
      <c r="EO10">
        <v>0</v>
      </c>
      <c r="EP10">
        <v>0</v>
      </c>
      <c r="EQ10">
        <v>0</v>
      </c>
      <c r="ER10">
        <v>0</v>
      </c>
      <c r="ES10">
        <v>0</v>
      </c>
      <c r="ET10">
        <v>0</v>
      </c>
      <c r="EU10">
        <v>0</v>
      </c>
      <c r="EV10">
        <v>0</v>
      </c>
      <c r="EW10">
        <v>0</v>
      </c>
      <c r="EX10">
        <v>0</v>
      </c>
      <c r="EY10">
        <v>0</v>
      </c>
      <c r="EZ10">
        <v>0</v>
      </c>
      <c r="FA10">
        <v>0</v>
      </c>
      <c r="FB10">
        <v>0</v>
      </c>
      <c r="FC10">
        <v>0</v>
      </c>
      <c r="FD10">
        <v>0</v>
      </c>
      <c r="FE10">
        <v>0</v>
      </c>
      <c r="FF10">
        <v>0</v>
      </c>
      <c r="FG10">
        <v>0</v>
      </c>
      <c r="FH10">
        <v>0</v>
      </c>
      <c r="FI10">
        <v>0</v>
      </c>
      <c r="FJ10">
        <v>0</v>
      </c>
      <c r="FK10">
        <v>0</v>
      </c>
      <c r="FL10">
        <v>0</v>
      </c>
      <c r="FM10">
        <v>0</v>
      </c>
      <c r="FN10">
        <v>0</v>
      </c>
      <c r="FO10">
        <v>0</v>
      </c>
      <c r="FP10">
        <v>0</v>
      </c>
      <c r="FQ10">
        <v>0</v>
      </c>
      <c r="FR10">
        <v>0</v>
      </c>
      <c r="FS10">
        <v>0</v>
      </c>
      <c r="FT10">
        <v>0</v>
      </c>
      <c r="FU10">
        <v>0</v>
      </c>
      <c r="FV10">
        <v>0</v>
      </c>
    </row>
    <row r="11" spans="1:178" x14ac:dyDescent="0.25">
      <c r="A11" t="s">
        <v>213</v>
      </c>
      <c r="B11" t="s">
        <v>196</v>
      </c>
      <c r="C11" t="s">
        <v>186</v>
      </c>
      <c r="D11" t="s">
        <v>39</v>
      </c>
      <c r="E11" t="s">
        <v>212</v>
      </c>
      <c r="F11" t="s">
        <v>195</v>
      </c>
      <c r="G11" t="s">
        <v>23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0</v>
      </c>
      <c r="EL11">
        <v>0</v>
      </c>
      <c r="EM11">
        <v>0</v>
      </c>
      <c r="EN11">
        <v>0</v>
      </c>
      <c r="EO11">
        <v>0</v>
      </c>
      <c r="EP11">
        <v>0</v>
      </c>
      <c r="EQ11">
        <v>0</v>
      </c>
      <c r="ER11">
        <v>0</v>
      </c>
      <c r="ES11">
        <v>0</v>
      </c>
      <c r="ET11">
        <v>0</v>
      </c>
      <c r="EU11">
        <v>0</v>
      </c>
      <c r="EV11">
        <v>0</v>
      </c>
      <c r="EW11">
        <v>0</v>
      </c>
      <c r="EX11">
        <v>0</v>
      </c>
      <c r="EY11">
        <v>0</v>
      </c>
      <c r="EZ11">
        <v>0</v>
      </c>
      <c r="FA11">
        <v>0</v>
      </c>
      <c r="FB11">
        <v>0</v>
      </c>
      <c r="FC11">
        <v>0</v>
      </c>
      <c r="FD11">
        <v>0</v>
      </c>
      <c r="FE11">
        <v>0</v>
      </c>
      <c r="FF11">
        <v>0</v>
      </c>
      <c r="FG11">
        <v>0</v>
      </c>
      <c r="FH11">
        <v>0</v>
      </c>
      <c r="FI11">
        <v>0</v>
      </c>
      <c r="FJ11">
        <v>0</v>
      </c>
      <c r="FK11">
        <v>0</v>
      </c>
      <c r="FL11">
        <v>0</v>
      </c>
      <c r="FM11">
        <v>0</v>
      </c>
      <c r="FN11">
        <v>0</v>
      </c>
      <c r="FO11">
        <v>0</v>
      </c>
      <c r="FP11">
        <v>0</v>
      </c>
      <c r="FQ11">
        <v>0</v>
      </c>
      <c r="FR11">
        <v>0</v>
      </c>
      <c r="FS11">
        <v>0</v>
      </c>
      <c r="FT11">
        <v>0</v>
      </c>
      <c r="FU11">
        <v>0</v>
      </c>
      <c r="FV11">
        <v>0</v>
      </c>
    </row>
    <row r="12" spans="1:178" x14ac:dyDescent="0.25">
      <c r="A12" t="s">
        <v>213</v>
      </c>
      <c r="B12" t="s">
        <v>196</v>
      </c>
      <c r="C12" t="s">
        <v>186</v>
      </c>
      <c r="D12" t="s">
        <v>39</v>
      </c>
      <c r="E12" t="s">
        <v>212</v>
      </c>
      <c r="F12" t="s">
        <v>192</v>
      </c>
      <c r="G12" t="s">
        <v>23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  <c r="EP12">
        <v>0</v>
      </c>
      <c r="EQ12">
        <v>0</v>
      </c>
      <c r="ER12">
        <v>0</v>
      </c>
      <c r="ES12">
        <v>0</v>
      </c>
      <c r="ET12">
        <v>0</v>
      </c>
      <c r="EU12">
        <v>0</v>
      </c>
      <c r="EV12">
        <v>0</v>
      </c>
      <c r="EW12">
        <v>0</v>
      </c>
      <c r="EX12">
        <v>0</v>
      </c>
      <c r="EY12">
        <v>0</v>
      </c>
      <c r="EZ12">
        <v>0</v>
      </c>
      <c r="FA12">
        <v>0</v>
      </c>
      <c r="FB12">
        <v>0</v>
      </c>
      <c r="FC12">
        <v>0</v>
      </c>
      <c r="FD12">
        <v>0</v>
      </c>
      <c r="FE12">
        <v>0</v>
      </c>
      <c r="FF12">
        <v>0</v>
      </c>
      <c r="FG12">
        <v>0</v>
      </c>
      <c r="FH12">
        <v>0</v>
      </c>
      <c r="FI12">
        <v>0</v>
      </c>
      <c r="FJ12">
        <v>0</v>
      </c>
      <c r="FK12">
        <v>0</v>
      </c>
      <c r="FL12">
        <v>0</v>
      </c>
      <c r="FM12">
        <v>0</v>
      </c>
      <c r="FN12">
        <v>0</v>
      </c>
      <c r="FO12">
        <v>0</v>
      </c>
      <c r="FP12">
        <v>0</v>
      </c>
      <c r="FQ12">
        <v>0</v>
      </c>
      <c r="FR12">
        <v>0</v>
      </c>
      <c r="FS12">
        <v>0</v>
      </c>
      <c r="FT12">
        <v>0</v>
      </c>
      <c r="FU12">
        <v>0</v>
      </c>
      <c r="FV12">
        <v>0</v>
      </c>
    </row>
    <row r="13" spans="1:178" x14ac:dyDescent="0.25">
      <c r="A13" t="s">
        <v>213</v>
      </c>
      <c r="B13" t="s">
        <v>196</v>
      </c>
      <c r="C13" t="s">
        <v>186</v>
      </c>
      <c r="D13" t="s">
        <v>39</v>
      </c>
      <c r="E13" t="s">
        <v>212</v>
      </c>
      <c r="F13" t="s">
        <v>193</v>
      </c>
      <c r="G13" t="s">
        <v>23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0</v>
      </c>
      <c r="FC13">
        <v>0</v>
      </c>
      <c r="FD13">
        <v>0</v>
      </c>
      <c r="FE13">
        <v>0</v>
      </c>
      <c r="FF13">
        <v>0</v>
      </c>
      <c r="FG13">
        <v>0</v>
      </c>
      <c r="FH13">
        <v>0</v>
      </c>
      <c r="FI13">
        <v>0</v>
      </c>
      <c r="FJ13">
        <v>0</v>
      </c>
      <c r="FK13">
        <v>0</v>
      </c>
      <c r="FL13">
        <v>0</v>
      </c>
      <c r="FM13">
        <v>0</v>
      </c>
      <c r="FN13">
        <v>0</v>
      </c>
      <c r="FO13">
        <v>0</v>
      </c>
      <c r="FP13">
        <v>0</v>
      </c>
      <c r="FQ13">
        <v>0</v>
      </c>
      <c r="FR13">
        <v>0</v>
      </c>
      <c r="FS13">
        <v>0</v>
      </c>
      <c r="FT13">
        <v>0</v>
      </c>
      <c r="FU13">
        <v>0</v>
      </c>
      <c r="FV13">
        <v>0</v>
      </c>
    </row>
    <row r="14" spans="1:178" x14ac:dyDescent="0.25">
      <c r="A14" t="s">
        <v>213</v>
      </c>
      <c r="B14" t="s">
        <v>196</v>
      </c>
      <c r="C14" t="s">
        <v>186</v>
      </c>
      <c r="D14" t="s">
        <v>29</v>
      </c>
      <c r="E14" t="s">
        <v>212</v>
      </c>
      <c r="F14" t="s">
        <v>194</v>
      </c>
      <c r="G14" t="s">
        <v>23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0</v>
      </c>
      <c r="EQ14">
        <v>0</v>
      </c>
      <c r="ER14">
        <v>0</v>
      </c>
      <c r="ES14">
        <v>0</v>
      </c>
      <c r="ET14">
        <v>0</v>
      </c>
      <c r="EU14">
        <v>0</v>
      </c>
      <c r="EV14">
        <v>0</v>
      </c>
      <c r="EW14">
        <v>0</v>
      </c>
      <c r="EX14">
        <v>0</v>
      </c>
      <c r="EY14">
        <v>0</v>
      </c>
      <c r="EZ14">
        <v>0</v>
      </c>
      <c r="FA14">
        <v>0</v>
      </c>
      <c r="FB14">
        <v>0</v>
      </c>
      <c r="FC14">
        <v>0</v>
      </c>
      <c r="FD14">
        <v>0</v>
      </c>
      <c r="FE14">
        <v>0</v>
      </c>
      <c r="FF14">
        <v>0</v>
      </c>
      <c r="FG14">
        <v>0</v>
      </c>
      <c r="FH14">
        <v>0</v>
      </c>
      <c r="FI14">
        <v>0</v>
      </c>
      <c r="FJ14">
        <v>0</v>
      </c>
      <c r="FK14">
        <v>0</v>
      </c>
      <c r="FL14">
        <v>0</v>
      </c>
      <c r="FM14">
        <v>0</v>
      </c>
      <c r="FN14">
        <v>0</v>
      </c>
      <c r="FO14">
        <v>0</v>
      </c>
      <c r="FP14">
        <v>0</v>
      </c>
      <c r="FQ14">
        <v>0</v>
      </c>
      <c r="FR14">
        <v>0</v>
      </c>
      <c r="FS14">
        <v>0</v>
      </c>
      <c r="FT14">
        <v>0</v>
      </c>
      <c r="FU14">
        <v>0</v>
      </c>
      <c r="FV14">
        <v>0</v>
      </c>
    </row>
    <row r="15" spans="1:178" x14ac:dyDescent="0.25">
      <c r="A15" t="s">
        <v>213</v>
      </c>
      <c r="B15" t="s">
        <v>196</v>
      </c>
      <c r="C15" t="s">
        <v>186</v>
      </c>
      <c r="D15" t="s">
        <v>29</v>
      </c>
      <c r="E15" t="s">
        <v>212</v>
      </c>
      <c r="F15" t="s">
        <v>195</v>
      </c>
      <c r="G15" t="s">
        <v>23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EH15">
        <v>0</v>
      </c>
      <c r="EI15">
        <v>0</v>
      </c>
      <c r="EJ15">
        <v>0</v>
      </c>
      <c r="EK15">
        <v>0</v>
      </c>
      <c r="EL15">
        <v>0</v>
      </c>
      <c r="EM15">
        <v>0</v>
      </c>
      <c r="EN15">
        <v>0</v>
      </c>
      <c r="EO15">
        <v>0</v>
      </c>
      <c r="EP15">
        <v>0</v>
      </c>
      <c r="EQ15">
        <v>0</v>
      </c>
      <c r="ER15">
        <v>0</v>
      </c>
      <c r="ES15">
        <v>0</v>
      </c>
      <c r="ET15">
        <v>0</v>
      </c>
      <c r="EU15">
        <v>0</v>
      </c>
      <c r="EV15">
        <v>0</v>
      </c>
      <c r="EW15">
        <v>0</v>
      </c>
      <c r="EX15">
        <v>0</v>
      </c>
      <c r="EY15">
        <v>0</v>
      </c>
      <c r="EZ15">
        <v>0</v>
      </c>
      <c r="FA15">
        <v>0</v>
      </c>
      <c r="FB15">
        <v>0</v>
      </c>
      <c r="FC15">
        <v>0</v>
      </c>
      <c r="FD15">
        <v>0</v>
      </c>
      <c r="FE15">
        <v>0</v>
      </c>
      <c r="FF15">
        <v>0</v>
      </c>
      <c r="FG15">
        <v>0</v>
      </c>
      <c r="FH15">
        <v>0</v>
      </c>
      <c r="FI15">
        <v>0</v>
      </c>
      <c r="FJ15">
        <v>0</v>
      </c>
      <c r="FK15">
        <v>0</v>
      </c>
      <c r="FL15">
        <v>0</v>
      </c>
      <c r="FM15">
        <v>0</v>
      </c>
      <c r="FN15">
        <v>0</v>
      </c>
      <c r="FO15">
        <v>0</v>
      </c>
      <c r="FP15">
        <v>0</v>
      </c>
      <c r="FQ15">
        <v>0</v>
      </c>
      <c r="FR15">
        <v>0</v>
      </c>
      <c r="FS15">
        <v>0</v>
      </c>
      <c r="FT15">
        <v>0</v>
      </c>
      <c r="FU15">
        <v>0</v>
      </c>
      <c r="FV15">
        <v>0</v>
      </c>
    </row>
    <row r="16" spans="1:178" x14ac:dyDescent="0.25">
      <c r="A16" t="s">
        <v>213</v>
      </c>
      <c r="B16" t="s">
        <v>196</v>
      </c>
      <c r="C16" t="s">
        <v>186</v>
      </c>
      <c r="D16" t="s">
        <v>29</v>
      </c>
      <c r="E16" t="s">
        <v>212</v>
      </c>
      <c r="F16" t="s">
        <v>192</v>
      </c>
      <c r="G16" t="s">
        <v>23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  <c r="FR16">
        <v>0</v>
      </c>
      <c r="FS16">
        <v>0</v>
      </c>
      <c r="FT16">
        <v>0</v>
      </c>
      <c r="FU16">
        <v>0</v>
      </c>
      <c r="FV16">
        <v>0</v>
      </c>
    </row>
    <row r="17" spans="1:178" x14ac:dyDescent="0.25">
      <c r="A17" t="s">
        <v>213</v>
      </c>
      <c r="B17" t="s">
        <v>196</v>
      </c>
      <c r="C17" t="s">
        <v>186</v>
      </c>
      <c r="D17" t="s">
        <v>29</v>
      </c>
      <c r="E17" t="s">
        <v>212</v>
      </c>
      <c r="F17" t="s">
        <v>193</v>
      </c>
      <c r="G17" t="s">
        <v>23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0</v>
      </c>
      <c r="FH17">
        <v>0</v>
      </c>
      <c r="FI17">
        <v>0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  <c r="FR17">
        <v>0</v>
      </c>
      <c r="FS17">
        <v>0</v>
      </c>
      <c r="FT17">
        <v>0</v>
      </c>
      <c r="FU17">
        <v>0</v>
      </c>
      <c r="FV17">
        <v>0</v>
      </c>
    </row>
    <row r="18" spans="1:178" x14ac:dyDescent="0.25">
      <c r="A18" t="s">
        <v>213</v>
      </c>
      <c r="B18" t="s">
        <v>196</v>
      </c>
      <c r="C18" t="s">
        <v>186</v>
      </c>
      <c r="D18" t="s">
        <v>28</v>
      </c>
      <c r="E18" t="s">
        <v>212</v>
      </c>
      <c r="F18" t="s">
        <v>194</v>
      </c>
      <c r="G18" t="s">
        <v>23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</v>
      </c>
      <c r="EH18">
        <v>0</v>
      </c>
      <c r="EI18">
        <v>0</v>
      </c>
      <c r="EJ18">
        <v>0</v>
      </c>
      <c r="EK18">
        <v>0</v>
      </c>
      <c r="EL18">
        <v>0</v>
      </c>
      <c r="EM18">
        <v>0</v>
      </c>
      <c r="EN18">
        <v>0</v>
      </c>
      <c r="EO18">
        <v>0</v>
      </c>
      <c r="EP18">
        <v>0</v>
      </c>
      <c r="EQ18">
        <v>0</v>
      </c>
      <c r="ER18">
        <v>0</v>
      </c>
      <c r="ES18">
        <v>0</v>
      </c>
      <c r="ET18">
        <v>0</v>
      </c>
      <c r="EU18">
        <v>0</v>
      </c>
      <c r="EV18">
        <v>0</v>
      </c>
      <c r="EW18">
        <v>0</v>
      </c>
      <c r="EX18">
        <v>0</v>
      </c>
      <c r="EY18">
        <v>0</v>
      </c>
      <c r="EZ18">
        <v>0</v>
      </c>
      <c r="FA18">
        <v>0</v>
      </c>
      <c r="FB18">
        <v>0</v>
      </c>
      <c r="FC18">
        <v>0</v>
      </c>
      <c r="FD18">
        <v>0</v>
      </c>
      <c r="FE18">
        <v>0</v>
      </c>
      <c r="FF18">
        <v>0</v>
      </c>
      <c r="FG18">
        <v>0</v>
      </c>
      <c r="FH18">
        <v>0</v>
      </c>
      <c r="FI18">
        <v>0</v>
      </c>
      <c r="FJ18">
        <v>0</v>
      </c>
      <c r="FK18">
        <v>0</v>
      </c>
      <c r="FL18">
        <v>0</v>
      </c>
      <c r="FM18">
        <v>0</v>
      </c>
      <c r="FN18">
        <v>0</v>
      </c>
      <c r="FO18">
        <v>0</v>
      </c>
      <c r="FP18">
        <v>0</v>
      </c>
      <c r="FQ18">
        <v>0</v>
      </c>
      <c r="FR18">
        <v>0</v>
      </c>
      <c r="FS18">
        <v>0</v>
      </c>
      <c r="FT18">
        <v>0</v>
      </c>
      <c r="FU18">
        <v>0</v>
      </c>
      <c r="FV18">
        <v>0</v>
      </c>
    </row>
    <row r="19" spans="1:178" x14ac:dyDescent="0.25">
      <c r="A19" t="s">
        <v>213</v>
      </c>
      <c r="B19" t="s">
        <v>196</v>
      </c>
      <c r="C19" t="s">
        <v>186</v>
      </c>
      <c r="D19" t="s">
        <v>28</v>
      </c>
      <c r="E19" t="s">
        <v>212</v>
      </c>
      <c r="F19" t="s">
        <v>195</v>
      </c>
      <c r="G19" t="s">
        <v>23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0</v>
      </c>
      <c r="EH19">
        <v>0</v>
      </c>
      <c r="EI19">
        <v>0</v>
      </c>
      <c r="EJ19">
        <v>0</v>
      </c>
      <c r="EK19">
        <v>0</v>
      </c>
      <c r="EL19">
        <v>0</v>
      </c>
      <c r="EM19">
        <v>0</v>
      </c>
      <c r="EN19">
        <v>0</v>
      </c>
      <c r="EO19">
        <v>0</v>
      </c>
      <c r="EP19">
        <v>0</v>
      </c>
      <c r="EQ19">
        <v>0</v>
      </c>
      <c r="ER19">
        <v>0</v>
      </c>
      <c r="ES19">
        <v>0</v>
      </c>
      <c r="ET19">
        <v>0</v>
      </c>
      <c r="EU19">
        <v>0</v>
      </c>
      <c r="EV19">
        <v>0</v>
      </c>
      <c r="EW19">
        <v>0</v>
      </c>
      <c r="EX19">
        <v>0</v>
      </c>
      <c r="EY19">
        <v>0</v>
      </c>
      <c r="EZ19">
        <v>0</v>
      </c>
      <c r="FA19">
        <v>0</v>
      </c>
      <c r="FB19">
        <v>0</v>
      </c>
      <c r="FC19">
        <v>0</v>
      </c>
      <c r="FD19">
        <v>0</v>
      </c>
      <c r="FE19">
        <v>0</v>
      </c>
      <c r="FF19">
        <v>0</v>
      </c>
      <c r="FG19">
        <v>0</v>
      </c>
      <c r="FH19">
        <v>0</v>
      </c>
      <c r="FI19">
        <v>0</v>
      </c>
      <c r="FJ19">
        <v>0</v>
      </c>
      <c r="FK19">
        <v>0</v>
      </c>
      <c r="FL19">
        <v>0</v>
      </c>
      <c r="FM19">
        <v>0</v>
      </c>
      <c r="FN19">
        <v>0</v>
      </c>
      <c r="FO19">
        <v>0</v>
      </c>
      <c r="FP19">
        <v>0</v>
      </c>
      <c r="FQ19">
        <v>0</v>
      </c>
      <c r="FR19">
        <v>0</v>
      </c>
      <c r="FS19">
        <v>0</v>
      </c>
      <c r="FT19">
        <v>0</v>
      </c>
      <c r="FU19">
        <v>0</v>
      </c>
      <c r="FV19">
        <v>0</v>
      </c>
    </row>
    <row r="20" spans="1:178" x14ac:dyDescent="0.25">
      <c r="A20" t="s">
        <v>213</v>
      </c>
      <c r="B20" t="s">
        <v>196</v>
      </c>
      <c r="C20" t="s">
        <v>186</v>
      </c>
      <c r="D20" t="s">
        <v>28</v>
      </c>
      <c r="E20" t="s">
        <v>212</v>
      </c>
      <c r="F20" t="s">
        <v>192</v>
      </c>
      <c r="G20" t="s">
        <v>23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0</v>
      </c>
      <c r="ER20">
        <v>0</v>
      </c>
      <c r="ES20">
        <v>0</v>
      </c>
      <c r="ET20">
        <v>0</v>
      </c>
      <c r="EU20">
        <v>0</v>
      </c>
      <c r="EV20">
        <v>0</v>
      </c>
      <c r="EW20">
        <v>0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0</v>
      </c>
      <c r="FF20">
        <v>0</v>
      </c>
      <c r="FG20">
        <v>0</v>
      </c>
      <c r="FH20">
        <v>0</v>
      </c>
      <c r="FI20">
        <v>0</v>
      </c>
      <c r="FJ20">
        <v>0</v>
      </c>
      <c r="FK20">
        <v>0</v>
      </c>
      <c r="FL20">
        <v>0</v>
      </c>
      <c r="FM20">
        <v>0</v>
      </c>
      <c r="FN20">
        <v>0</v>
      </c>
      <c r="FO20">
        <v>0</v>
      </c>
      <c r="FP20">
        <v>0</v>
      </c>
      <c r="FQ20">
        <v>0</v>
      </c>
      <c r="FR20">
        <v>0</v>
      </c>
      <c r="FS20">
        <v>0</v>
      </c>
      <c r="FT20">
        <v>0</v>
      </c>
      <c r="FU20">
        <v>0</v>
      </c>
      <c r="FV20">
        <v>0</v>
      </c>
    </row>
    <row r="21" spans="1:178" x14ac:dyDescent="0.25">
      <c r="A21" t="s">
        <v>213</v>
      </c>
      <c r="B21" t="s">
        <v>196</v>
      </c>
      <c r="C21" t="s">
        <v>186</v>
      </c>
      <c r="D21" t="s">
        <v>28</v>
      </c>
      <c r="E21" t="s">
        <v>212</v>
      </c>
      <c r="F21" t="s">
        <v>193</v>
      </c>
      <c r="G21" t="s">
        <v>23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</v>
      </c>
      <c r="EL21">
        <v>0</v>
      </c>
      <c r="EM21">
        <v>0</v>
      </c>
      <c r="EN21">
        <v>0</v>
      </c>
      <c r="EO21">
        <v>0</v>
      </c>
      <c r="EP21">
        <v>0</v>
      </c>
      <c r="EQ21">
        <v>0</v>
      </c>
      <c r="ER21">
        <v>0</v>
      </c>
      <c r="ES21">
        <v>0</v>
      </c>
      <c r="ET21">
        <v>0</v>
      </c>
      <c r="EU21">
        <v>0</v>
      </c>
      <c r="EV21">
        <v>0</v>
      </c>
      <c r="EW21">
        <v>0</v>
      </c>
      <c r="EX21">
        <v>0</v>
      </c>
      <c r="EY21">
        <v>0</v>
      </c>
      <c r="EZ21">
        <v>0</v>
      </c>
      <c r="FA21">
        <v>0</v>
      </c>
      <c r="FB21">
        <v>0</v>
      </c>
      <c r="FC21">
        <v>0</v>
      </c>
      <c r="FD21">
        <v>0</v>
      </c>
      <c r="FE21">
        <v>0</v>
      </c>
      <c r="FF21">
        <v>0</v>
      </c>
      <c r="FG21">
        <v>0</v>
      </c>
      <c r="FH21">
        <v>0</v>
      </c>
      <c r="FI21">
        <v>0</v>
      </c>
      <c r="FJ21">
        <v>0</v>
      </c>
      <c r="FK21">
        <v>0</v>
      </c>
      <c r="FL21">
        <v>0</v>
      </c>
      <c r="FM21">
        <v>0</v>
      </c>
      <c r="FN21">
        <v>0</v>
      </c>
      <c r="FO21">
        <v>0</v>
      </c>
      <c r="FP21">
        <v>0</v>
      </c>
      <c r="FQ21">
        <v>0</v>
      </c>
      <c r="FR21">
        <v>0</v>
      </c>
      <c r="FS21">
        <v>0</v>
      </c>
      <c r="FT21">
        <v>0</v>
      </c>
      <c r="FU21">
        <v>0</v>
      </c>
      <c r="FV21">
        <v>0</v>
      </c>
    </row>
    <row r="22" spans="1:178" x14ac:dyDescent="0.25">
      <c r="A22" t="s">
        <v>213</v>
      </c>
      <c r="B22" t="s">
        <v>196</v>
      </c>
      <c r="C22" t="s">
        <v>186</v>
      </c>
      <c r="D22" t="s">
        <v>34</v>
      </c>
      <c r="E22" t="s">
        <v>212</v>
      </c>
      <c r="F22" t="s">
        <v>194</v>
      </c>
      <c r="G22" t="s">
        <v>23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  <c r="EP22">
        <v>0</v>
      </c>
      <c r="EQ22">
        <v>0</v>
      </c>
      <c r="ER22">
        <v>0</v>
      </c>
      <c r="ES22">
        <v>0</v>
      </c>
      <c r="ET22">
        <v>0</v>
      </c>
      <c r="EU22">
        <v>0</v>
      </c>
      <c r="EV22">
        <v>0</v>
      </c>
      <c r="EW22">
        <v>0</v>
      </c>
      <c r="EX22">
        <v>0</v>
      </c>
      <c r="EY22">
        <v>0</v>
      </c>
      <c r="EZ22">
        <v>0</v>
      </c>
      <c r="FA22">
        <v>0</v>
      </c>
      <c r="FB22">
        <v>0</v>
      </c>
      <c r="FC22">
        <v>0</v>
      </c>
      <c r="FD22">
        <v>0</v>
      </c>
      <c r="FE22">
        <v>0</v>
      </c>
      <c r="FF22">
        <v>0</v>
      </c>
      <c r="FG22">
        <v>0</v>
      </c>
      <c r="FH22">
        <v>0</v>
      </c>
      <c r="FI22">
        <v>0</v>
      </c>
      <c r="FJ22">
        <v>0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  <c r="FR22">
        <v>0</v>
      </c>
      <c r="FS22">
        <v>0</v>
      </c>
      <c r="FT22">
        <v>0</v>
      </c>
      <c r="FU22">
        <v>0</v>
      </c>
      <c r="FV22">
        <v>0</v>
      </c>
    </row>
    <row r="23" spans="1:178" x14ac:dyDescent="0.25">
      <c r="A23" t="s">
        <v>213</v>
      </c>
      <c r="B23" t="s">
        <v>196</v>
      </c>
      <c r="C23" t="s">
        <v>186</v>
      </c>
      <c r="D23" t="s">
        <v>34</v>
      </c>
      <c r="E23" t="s">
        <v>212</v>
      </c>
      <c r="F23" t="s">
        <v>195</v>
      </c>
      <c r="G23" t="s">
        <v>23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</v>
      </c>
      <c r="ER23">
        <v>0</v>
      </c>
      <c r="ES23">
        <v>0</v>
      </c>
      <c r="ET23">
        <v>0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0</v>
      </c>
      <c r="FH23">
        <v>0</v>
      </c>
      <c r="FI23">
        <v>0</v>
      </c>
      <c r="FJ23">
        <v>0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  <c r="FR23">
        <v>0</v>
      </c>
      <c r="FS23">
        <v>0</v>
      </c>
      <c r="FT23">
        <v>0</v>
      </c>
      <c r="FU23">
        <v>0</v>
      </c>
      <c r="FV23">
        <v>0</v>
      </c>
    </row>
    <row r="24" spans="1:178" x14ac:dyDescent="0.25">
      <c r="A24" t="s">
        <v>213</v>
      </c>
      <c r="B24" t="s">
        <v>196</v>
      </c>
      <c r="C24" t="s">
        <v>186</v>
      </c>
      <c r="D24" t="s">
        <v>34</v>
      </c>
      <c r="E24" t="s">
        <v>212</v>
      </c>
      <c r="F24" t="s">
        <v>192</v>
      </c>
      <c r="G24" t="s">
        <v>23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0</v>
      </c>
      <c r="EK24">
        <v>0</v>
      </c>
      <c r="EL24">
        <v>0</v>
      </c>
      <c r="EM24">
        <v>0</v>
      </c>
      <c r="EN24">
        <v>0</v>
      </c>
      <c r="EO24">
        <v>0</v>
      </c>
      <c r="EP24">
        <v>0</v>
      </c>
      <c r="EQ24">
        <v>0</v>
      </c>
      <c r="ER24">
        <v>0</v>
      </c>
      <c r="ES24">
        <v>0</v>
      </c>
      <c r="ET24">
        <v>0</v>
      </c>
      <c r="EU24">
        <v>0</v>
      </c>
      <c r="EV24">
        <v>0</v>
      </c>
      <c r="EW24">
        <v>0</v>
      </c>
      <c r="EX24">
        <v>0</v>
      </c>
      <c r="EY24">
        <v>0</v>
      </c>
      <c r="EZ24">
        <v>0</v>
      </c>
      <c r="FA24">
        <v>0</v>
      </c>
      <c r="FB24">
        <v>0</v>
      </c>
      <c r="FC24">
        <v>0</v>
      </c>
      <c r="FD24">
        <v>0</v>
      </c>
      <c r="FE24">
        <v>0</v>
      </c>
      <c r="FF24">
        <v>0</v>
      </c>
      <c r="FG24">
        <v>0</v>
      </c>
      <c r="FH24">
        <v>0</v>
      </c>
      <c r="FI24">
        <v>0</v>
      </c>
      <c r="FJ24">
        <v>0</v>
      </c>
      <c r="FK24">
        <v>0</v>
      </c>
      <c r="FL24">
        <v>0</v>
      </c>
      <c r="FM24">
        <v>0</v>
      </c>
      <c r="FN24">
        <v>0</v>
      </c>
      <c r="FO24">
        <v>0</v>
      </c>
      <c r="FP24">
        <v>0</v>
      </c>
      <c r="FQ24">
        <v>0</v>
      </c>
      <c r="FR24">
        <v>0</v>
      </c>
      <c r="FS24">
        <v>0</v>
      </c>
      <c r="FT24">
        <v>0</v>
      </c>
      <c r="FU24">
        <v>0</v>
      </c>
      <c r="FV24">
        <v>0</v>
      </c>
    </row>
    <row r="25" spans="1:178" x14ac:dyDescent="0.25">
      <c r="A25" t="s">
        <v>213</v>
      </c>
      <c r="B25" t="s">
        <v>196</v>
      </c>
      <c r="C25" t="s">
        <v>186</v>
      </c>
      <c r="D25" t="s">
        <v>34</v>
      </c>
      <c r="E25" t="s">
        <v>212</v>
      </c>
      <c r="F25" t="s">
        <v>193</v>
      </c>
      <c r="G25" t="s">
        <v>23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0</v>
      </c>
      <c r="ES25">
        <v>0</v>
      </c>
      <c r="ET25">
        <v>0</v>
      </c>
      <c r="EU25">
        <v>0</v>
      </c>
      <c r="EV25">
        <v>0</v>
      </c>
      <c r="EW25">
        <v>0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0</v>
      </c>
      <c r="FD25">
        <v>0</v>
      </c>
      <c r="FE25">
        <v>0</v>
      </c>
      <c r="FF25">
        <v>0</v>
      </c>
      <c r="FG25">
        <v>0</v>
      </c>
      <c r="FH25">
        <v>0</v>
      </c>
      <c r="FI25">
        <v>0</v>
      </c>
      <c r="FJ25">
        <v>0</v>
      </c>
      <c r="FK25">
        <v>0</v>
      </c>
      <c r="FL25">
        <v>0</v>
      </c>
      <c r="FM25">
        <v>0</v>
      </c>
      <c r="FN25">
        <v>0</v>
      </c>
      <c r="FO25">
        <v>0</v>
      </c>
      <c r="FP25">
        <v>0</v>
      </c>
      <c r="FQ25">
        <v>0</v>
      </c>
      <c r="FR25">
        <v>0</v>
      </c>
      <c r="FS25">
        <v>0</v>
      </c>
      <c r="FT25">
        <v>0</v>
      </c>
      <c r="FU25">
        <v>0</v>
      </c>
      <c r="FV25">
        <v>0</v>
      </c>
    </row>
    <row r="26" spans="1:178" x14ac:dyDescent="0.25">
      <c r="A26" t="s">
        <v>213</v>
      </c>
      <c r="B26" t="s">
        <v>196</v>
      </c>
      <c r="C26" t="s">
        <v>186</v>
      </c>
      <c r="D26" t="s">
        <v>33</v>
      </c>
      <c r="E26" t="s">
        <v>212</v>
      </c>
      <c r="F26" t="s">
        <v>194</v>
      </c>
      <c r="G26" t="s">
        <v>23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0</v>
      </c>
      <c r="EF26">
        <v>0</v>
      </c>
      <c r="EG26">
        <v>0</v>
      </c>
      <c r="EH26">
        <v>0</v>
      </c>
      <c r="EI26">
        <v>0</v>
      </c>
      <c r="EJ26">
        <v>0</v>
      </c>
      <c r="EK26">
        <v>0</v>
      </c>
      <c r="EL26">
        <v>0</v>
      </c>
      <c r="EM26">
        <v>0</v>
      </c>
      <c r="EN26">
        <v>0</v>
      </c>
      <c r="EO26">
        <v>0</v>
      </c>
      <c r="EP26">
        <v>0</v>
      </c>
      <c r="EQ26">
        <v>0</v>
      </c>
      <c r="ER26">
        <v>0</v>
      </c>
      <c r="ES26">
        <v>0</v>
      </c>
      <c r="ET26">
        <v>0</v>
      </c>
      <c r="EU26">
        <v>0</v>
      </c>
      <c r="EV26">
        <v>0</v>
      </c>
      <c r="EW26">
        <v>0</v>
      </c>
      <c r="EX26">
        <v>0</v>
      </c>
      <c r="EY26">
        <v>0</v>
      </c>
      <c r="EZ26">
        <v>0</v>
      </c>
      <c r="FA26">
        <v>0</v>
      </c>
      <c r="FB26">
        <v>0</v>
      </c>
      <c r="FC26">
        <v>0</v>
      </c>
      <c r="FD26">
        <v>0</v>
      </c>
      <c r="FE26">
        <v>0</v>
      </c>
      <c r="FF26">
        <v>0</v>
      </c>
      <c r="FG26">
        <v>0</v>
      </c>
      <c r="FH26">
        <v>0</v>
      </c>
      <c r="FI26">
        <v>0</v>
      </c>
      <c r="FJ26">
        <v>0</v>
      </c>
      <c r="FK26">
        <v>0</v>
      </c>
      <c r="FL26">
        <v>0</v>
      </c>
      <c r="FM26">
        <v>0</v>
      </c>
      <c r="FN26">
        <v>0</v>
      </c>
      <c r="FO26">
        <v>0</v>
      </c>
      <c r="FP26">
        <v>0</v>
      </c>
      <c r="FQ26">
        <v>0</v>
      </c>
      <c r="FR26">
        <v>0</v>
      </c>
      <c r="FS26">
        <v>0</v>
      </c>
      <c r="FT26">
        <v>0</v>
      </c>
      <c r="FU26">
        <v>0</v>
      </c>
      <c r="FV26">
        <v>0</v>
      </c>
    </row>
    <row r="27" spans="1:178" x14ac:dyDescent="0.25">
      <c r="A27" t="s">
        <v>213</v>
      </c>
      <c r="B27" t="s">
        <v>196</v>
      </c>
      <c r="C27" t="s">
        <v>186</v>
      </c>
      <c r="D27" t="s">
        <v>33</v>
      </c>
      <c r="E27" t="s">
        <v>212</v>
      </c>
      <c r="F27" t="s">
        <v>195</v>
      </c>
      <c r="G27" t="s">
        <v>23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  <c r="FR27">
        <v>0</v>
      </c>
      <c r="FS27">
        <v>0</v>
      </c>
      <c r="FT27">
        <v>0</v>
      </c>
      <c r="FU27">
        <v>0</v>
      </c>
      <c r="FV27">
        <v>0</v>
      </c>
    </row>
    <row r="28" spans="1:178" x14ac:dyDescent="0.25">
      <c r="A28" t="s">
        <v>213</v>
      </c>
      <c r="B28" t="s">
        <v>196</v>
      </c>
      <c r="C28" t="s">
        <v>186</v>
      </c>
      <c r="D28" t="s">
        <v>33</v>
      </c>
      <c r="E28" t="s">
        <v>212</v>
      </c>
      <c r="F28" t="s">
        <v>192</v>
      </c>
      <c r="G28" t="s">
        <v>23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  <c r="FR28">
        <v>0</v>
      </c>
      <c r="FS28">
        <v>0</v>
      </c>
      <c r="FT28">
        <v>0</v>
      </c>
      <c r="FU28">
        <v>0</v>
      </c>
      <c r="FV28">
        <v>0</v>
      </c>
    </row>
    <row r="29" spans="1:178" x14ac:dyDescent="0.25">
      <c r="A29" t="s">
        <v>213</v>
      </c>
      <c r="B29" t="s">
        <v>196</v>
      </c>
      <c r="C29" t="s">
        <v>186</v>
      </c>
      <c r="D29" t="s">
        <v>33</v>
      </c>
      <c r="E29" t="s">
        <v>212</v>
      </c>
      <c r="F29" t="s">
        <v>193</v>
      </c>
      <c r="G29" t="s">
        <v>23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  <c r="EP29">
        <v>0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EZ29">
        <v>0</v>
      </c>
      <c r="FA29">
        <v>0</v>
      </c>
      <c r="FB29">
        <v>0</v>
      </c>
      <c r="FC29">
        <v>0</v>
      </c>
      <c r="FD29">
        <v>0</v>
      </c>
      <c r="FE29">
        <v>0</v>
      </c>
      <c r="FF29">
        <v>0</v>
      </c>
      <c r="FG29">
        <v>0</v>
      </c>
      <c r="FH29">
        <v>0</v>
      </c>
      <c r="FI29">
        <v>0</v>
      </c>
      <c r="FJ29">
        <v>0</v>
      </c>
      <c r="FK29">
        <v>0</v>
      </c>
      <c r="FL29">
        <v>0</v>
      </c>
      <c r="FM29">
        <v>0</v>
      </c>
      <c r="FN29">
        <v>0</v>
      </c>
      <c r="FO29">
        <v>0</v>
      </c>
      <c r="FP29">
        <v>0</v>
      </c>
      <c r="FQ29">
        <v>0</v>
      </c>
      <c r="FR29">
        <v>0</v>
      </c>
      <c r="FS29">
        <v>0</v>
      </c>
      <c r="FT29">
        <v>0</v>
      </c>
      <c r="FU29">
        <v>0</v>
      </c>
      <c r="FV29">
        <v>0</v>
      </c>
    </row>
    <row r="30" spans="1:178" x14ac:dyDescent="0.25">
      <c r="A30" t="s">
        <v>213</v>
      </c>
      <c r="B30" t="s">
        <v>196</v>
      </c>
      <c r="C30" t="s">
        <v>186</v>
      </c>
      <c r="D30" t="s">
        <v>30</v>
      </c>
      <c r="E30" t="s">
        <v>212</v>
      </c>
      <c r="F30" t="s">
        <v>194</v>
      </c>
      <c r="G30" t="s">
        <v>23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EZ30">
        <v>0</v>
      </c>
      <c r="FA30">
        <v>0</v>
      </c>
      <c r="FB30">
        <v>0</v>
      </c>
      <c r="FC30">
        <v>0</v>
      </c>
      <c r="FD30">
        <v>0</v>
      </c>
      <c r="FE30">
        <v>0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0</v>
      </c>
      <c r="FL30">
        <v>0</v>
      </c>
      <c r="FM30">
        <v>0</v>
      </c>
      <c r="FN30">
        <v>0</v>
      </c>
      <c r="FO30">
        <v>0</v>
      </c>
      <c r="FP30">
        <v>0</v>
      </c>
      <c r="FQ30">
        <v>0</v>
      </c>
      <c r="FR30">
        <v>0</v>
      </c>
      <c r="FS30">
        <v>0</v>
      </c>
      <c r="FT30">
        <v>0</v>
      </c>
      <c r="FU30">
        <v>0</v>
      </c>
      <c r="FV30">
        <v>0</v>
      </c>
    </row>
    <row r="31" spans="1:178" x14ac:dyDescent="0.25">
      <c r="A31" t="s">
        <v>213</v>
      </c>
      <c r="B31" t="s">
        <v>196</v>
      </c>
      <c r="C31" t="s">
        <v>186</v>
      </c>
      <c r="D31" t="s">
        <v>30</v>
      </c>
      <c r="E31" t="s">
        <v>212</v>
      </c>
      <c r="F31" t="s">
        <v>195</v>
      </c>
      <c r="G31" t="s">
        <v>23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0</v>
      </c>
      <c r="EM31">
        <v>0</v>
      </c>
      <c r="EN31">
        <v>0</v>
      </c>
      <c r="EO31">
        <v>0</v>
      </c>
      <c r="EP31">
        <v>0</v>
      </c>
      <c r="EQ31">
        <v>0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EZ31">
        <v>0</v>
      </c>
      <c r="FA31">
        <v>0</v>
      </c>
      <c r="FB31">
        <v>0</v>
      </c>
      <c r="FC31">
        <v>0</v>
      </c>
      <c r="FD31">
        <v>0</v>
      </c>
      <c r="FE31">
        <v>0</v>
      </c>
      <c r="FF31">
        <v>0</v>
      </c>
      <c r="FG31">
        <v>0</v>
      </c>
      <c r="FH31">
        <v>0</v>
      </c>
      <c r="FI31">
        <v>0</v>
      </c>
      <c r="FJ31">
        <v>0</v>
      </c>
      <c r="FK31">
        <v>0</v>
      </c>
      <c r="FL31">
        <v>0</v>
      </c>
      <c r="FM31">
        <v>0</v>
      </c>
      <c r="FN31">
        <v>0</v>
      </c>
      <c r="FO31">
        <v>0</v>
      </c>
      <c r="FP31">
        <v>0</v>
      </c>
      <c r="FQ31">
        <v>0</v>
      </c>
      <c r="FR31">
        <v>0</v>
      </c>
      <c r="FS31">
        <v>0</v>
      </c>
      <c r="FT31">
        <v>0</v>
      </c>
      <c r="FU31">
        <v>0</v>
      </c>
      <c r="FV31">
        <v>0</v>
      </c>
    </row>
    <row r="32" spans="1:178" x14ac:dyDescent="0.25">
      <c r="A32" t="s">
        <v>213</v>
      </c>
      <c r="B32" t="s">
        <v>196</v>
      </c>
      <c r="C32" t="s">
        <v>186</v>
      </c>
      <c r="D32" t="s">
        <v>30</v>
      </c>
      <c r="E32" t="s">
        <v>212</v>
      </c>
      <c r="F32" t="s">
        <v>192</v>
      </c>
      <c r="G32" t="s">
        <v>23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  <c r="EP32">
        <v>0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EZ32">
        <v>0</v>
      </c>
      <c r="FA32">
        <v>0</v>
      </c>
      <c r="FB32">
        <v>0</v>
      </c>
      <c r="FC32">
        <v>0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0</v>
      </c>
      <c r="FL32">
        <v>0</v>
      </c>
      <c r="FM32">
        <v>0</v>
      </c>
      <c r="FN32">
        <v>0</v>
      </c>
      <c r="FO32">
        <v>0</v>
      </c>
      <c r="FP32">
        <v>0</v>
      </c>
      <c r="FQ32">
        <v>0</v>
      </c>
      <c r="FR32">
        <v>0</v>
      </c>
      <c r="FS32">
        <v>0</v>
      </c>
      <c r="FT32">
        <v>0</v>
      </c>
      <c r="FU32">
        <v>0</v>
      </c>
      <c r="FV32">
        <v>0</v>
      </c>
    </row>
    <row r="33" spans="1:178" x14ac:dyDescent="0.25">
      <c r="A33" t="s">
        <v>213</v>
      </c>
      <c r="B33" t="s">
        <v>196</v>
      </c>
      <c r="C33" t="s">
        <v>186</v>
      </c>
      <c r="D33" t="s">
        <v>30</v>
      </c>
      <c r="E33" t="s">
        <v>212</v>
      </c>
      <c r="F33" t="s">
        <v>193</v>
      </c>
      <c r="G33" t="s">
        <v>23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0</v>
      </c>
      <c r="FA33">
        <v>0</v>
      </c>
      <c r="FB33">
        <v>0</v>
      </c>
      <c r="FC33">
        <v>0</v>
      </c>
      <c r="FD33">
        <v>0</v>
      </c>
      <c r="FE33">
        <v>0</v>
      </c>
      <c r="FF33">
        <v>0</v>
      </c>
      <c r="FG33">
        <v>0</v>
      </c>
      <c r="FH33">
        <v>0</v>
      </c>
      <c r="FI33">
        <v>0</v>
      </c>
      <c r="FJ33">
        <v>0</v>
      </c>
      <c r="FK33">
        <v>0</v>
      </c>
      <c r="FL33">
        <v>0</v>
      </c>
      <c r="FM33">
        <v>0</v>
      </c>
      <c r="FN33">
        <v>0</v>
      </c>
      <c r="FO33">
        <v>0</v>
      </c>
      <c r="FP33">
        <v>0</v>
      </c>
      <c r="FQ33">
        <v>0</v>
      </c>
      <c r="FR33">
        <v>0</v>
      </c>
      <c r="FS33">
        <v>0</v>
      </c>
      <c r="FT33">
        <v>0</v>
      </c>
      <c r="FU33">
        <v>0</v>
      </c>
      <c r="FV33">
        <v>0</v>
      </c>
    </row>
    <row r="34" spans="1:178" x14ac:dyDescent="0.25">
      <c r="A34" t="s">
        <v>213</v>
      </c>
      <c r="B34" t="s">
        <v>196</v>
      </c>
      <c r="C34" t="s">
        <v>186</v>
      </c>
      <c r="D34" t="s">
        <v>32</v>
      </c>
      <c r="E34" t="s">
        <v>212</v>
      </c>
      <c r="F34" t="s">
        <v>194</v>
      </c>
      <c r="G34" t="s">
        <v>23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0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  <c r="FR34">
        <v>0</v>
      </c>
      <c r="FS34">
        <v>0</v>
      </c>
      <c r="FT34">
        <v>0</v>
      </c>
      <c r="FU34">
        <v>0</v>
      </c>
      <c r="FV34">
        <v>0</v>
      </c>
    </row>
    <row r="35" spans="1:178" x14ac:dyDescent="0.25">
      <c r="A35" t="s">
        <v>213</v>
      </c>
      <c r="B35" t="s">
        <v>196</v>
      </c>
      <c r="C35" t="s">
        <v>186</v>
      </c>
      <c r="D35" t="s">
        <v>32</v>
      </c>
      <c r="E35" t="s">
        <v>212</v>
      </c>
      <c r="F35" t="s">
        <v>195</v>
      </c>
      <c r="G35" t="s">
        <v>23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EZ35">
        <v>0</v>
      </c>
      <c r="FA35">
        <v>0</v>
      </c>
      <c r="FB35">
        <v>0</v>
      </c>
      <c r="FC35">
        <v>0</v>
      </c>
      <c r="FD35">
        <v>0</v>
      </c>
      <c r="FE35">
        <v>0</v>
      </c>
      <c r="FF35">
        <v>0</v>
      </c>
      <c r="FG35">
        <v>0</v>
      </c>
      <c r="FH35">
        <v>0</v>
      </c>
      <c r="FI35">
        <v>0</v>
      </c>
      <c r="FJ35">
        <v>0</v>
      </c>
      <c r="FK35">
        <v>0</v>
      </c>
      <c r="FL35">
        <v>0</v>
      </c>
      <c r="FM35">
        <v>0</v>
      </c>
      <c r="FN35">
        <v>0</v>
      </c>
      <c r="FO35">
        <v>0</v>
      </c>
      <c r="FP35">
        <v>0</v>
      </c>
      <c r="FQ35">
        <v>0</v>
      </c>
      <c r="FR35">
        <v>0</v>
      </c>
      <c r="FS35">
        <v>0</v>
      </c>
      <c r="FT35">
        <v>0</v>
      </c>
      <c r="FU35">
        <v>0</v>
      </c>
      <c r="FV35">
        <v>0</v>
      </c>
    </row>
    <row r="36" spans="1:178" x14ac:dyDescent="0.25">
      <c r="A36" t="s">
        <v>213</v>
      </c>
      <c r="B36" t="s">
        <v>196</v>
      </c>
      <c r="C36" t="s">
        <v>186</v>
      </c>
      <c r="D36" t="s">
        <v>32</v>
      </c>
      <c r="E36" t="s">
        <v>212</v>
      </c>
      <c r="F36" t="s">
        <v>192</v>
      </c>
      <c r="G36" t="s">
        <v>23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0</v>
      </c>
      <c r="FA36">
        <v>0</v>
      </c>
      <c r="FB36">
        <v>0</v>
      </c>
      <c r="FC36">
        <v>0</v>
      </c>
      <c r="FD36">
        <v>0</v>
      </c>
      <c r="FE36">
        <v>0</v>
      </c>
      <c r="FF36">
        <v>0</v>
      </c>
      <c r="FG36">
        <v>0</v>
      </c>
      <c r="FH36">
        <v>0</v>
      </c>
      <c r="FI36">
        <v>0</v>
      </c>
      <c r="FJ36">
        <v>0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  <c r="FR36">
        <v>0</v>
      </c>
      <c r="FS36">
        <v>0</v>
      </c>
      <c r="FT36">
        <v>0</v>
      </c>
      <c r="FU36">
        <v>0</v>
      </c>
      <c r="FV36">
        <v>0</v>
      </c>
    </row>
    <row r="37" spans="1:178" x14ac:dyDescent="0.25">
      <c r="A37" t="s">
        <v>213</v>
      </c>
      <c r="B37" t="s">
        <v>196</v>
      </c>
      <c r="C37" t="s">
        <v>186</v>
      </c>
      <c r="D37" t="s">
        <v>32</v>
      </c>
      <c r="E37" t="s">
        <v>212</v>
      </c>
      <c r="F37" t="s">
        <v>193</v>
      </c>
      <c r="G37" t="s">
        <v>23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0</v>
      </c>
      <c r="FA37">
        <v>0</v>
      </c>
      <c r="FB37">
        <v>0</v>
      </c>
      <c r="FC37">
        <v>0</v>
      </c>
      <c r="FD37">
        <v>0</v>
      </c>
      <c r="FE37">
        <v>0</v>
      </c>
      <c r="FF37">
        <v>0</v>
      </c>
      <c r="FG37">
        <v>0</v>
      </c>
      <c r="FH37">
        <v>0</v>
      </c>
      <c r="FI37">
        <v>0</v>
      </c>
      <c r="FJ37">
        <v>0</v>
      </c>
      <c r="FK37">
        <v>0</v>
      </c>
      <c r="FL37">
        <v>0</v>
      </c>
      <c r="FM37">
        <v>0</v>
      </c>
      <c r="FN37">
        <v>0</v>
      </c>
      <c r="FO37">
        <v>0</v>
      </c>
      <c r="FP37">
        <v>0</v>
      </c>
      <c r="FQ37">
        <v>0</v>
      </c>
      <c r="FR37">
        <v>0</v>
      </c>
      <c r="FS37">
        <v>0</v>
      </c>
      <c r="FT37">
        <v>0</v>
      </c>
      <c r="FU37">
        <v>0</v>
      </c>
      <c r="FV37">
        <v>0</v>
      </c>
    </row>
    <row r="38" spans="1:178" x14ac:dyDescent="0.25">
      <c r="A38" t="s">
        <v>213</v>
      </c>
      <c r="B38" t="s">
        <v>196</v>
      </c>
      <c r="C38" t="s">
        <v>186</v>
      </c>
      <c r="D38" t="s">
        <v>38</v>
      </c>
      <c r="E38" t="s">
        <v>212</v>
      </c>
      <c r="F38" t="s">
        <v>194</v>
      </c>
      <c r="G38" t="s">
        <v>23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EZ38">
        <v>0</v>
      </c>
      <c r="FA38">
        <v>0</v>
      </c>
      <c r="FB38">
        <v>0</v>
      </c>
      <c r="FC38">
        <v>0</v>
      </c>
      <c r="FD38">
        <v>0</v>
      </c>
      <c r="FE38">
        <v>0</v>
      </c>
      <c r="FF38">
        <v>0</v>
      </c>
      <c r="FG38">
        <v>0</v>
      </c>
      <c r="FH38">
        <v>0</v>
      </c>
      <c r="FI38">
        <v>0</v>
      </c>
      <c r="FJ38">
        <v>0</v>
      </c>
      <c r="FK38">
        <v>0</v>
      </c>
      <c r="FL38">
        <v>0</v>
      </c>
      <c r="FM38">
        <v>0</v>
      </c>
      <c r="FN38">
        <v>0</v>
      </c>
      <c r="FO38">
        <v>0</v>
      </c>
      <c r="FP38">
        <v>0</v>
      </c>
      <c r="FQ38">
        <v>0</v>
      </c>
      <c r="FR38">
        <v>0</v>
      </c>
      <c r="FS38">
        <v>0</v>
      </c>
      <c r="FT38">
        <v>0</v>
      </c>
      <c r="FU38">
        <v>0</v>
      </c>
      <c r="FV38">
        <v>0</v>
      </c>
    </row>
    <row r="39" spans="1:178" x14ac:dyDescent="0.25">
      <c r="A39" t="s">
        <v>213</v>
      </c>
      <c r="B39" t="s">
        <v>196</v>
      </c>
      <c r="C39" t="s">
        <v>186</v>
      </c>
      <c r="D39" t="s">
        <v>38</v>
      </c>
      <c r="E39" t="s">
        <v>212</v>
      </c>
      <c r="F39" t="s">
        <v>195</v>
      </c>
      <c r="G39" t="s">
        <v>23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0</v>
      </c>
      <c r="FA39">
        <v>0</v>
      </c>
      <c r="FB39">
        <v>0</v>
      </c>
      <c r="FC39">
        <v>0</v>
      </c>
      <c r="FD39">
        <v>0</v>
      </c>
      <c r="FE39">
        <v>0</v>
      </c>
      <c r="FF39">
        <v>0</v>
      </c>
      <c r="FG39">
        <v>0</v>
      </c>
      <c r="FH39">
        <v>0</v>
      </c>
      <c r="FI39">
        <v>0</v>
      </c>
      <c r="FJ39">
        <v>0</v>
      </c>
      <c r="FK39">
        <v>0</v>
      </c>
      <c r="FL39">
        <v>0</v>
      </c>
      <c r="FM39">
        <v>0</v>
      </c>
      <c r="FN39">
        <v>0</v>
      </c>
      <c r="FO39">
        <v>0</v>
      </c>
      <c r="FP39">
        <v>0</v>
      </c>
      <c r="FQ39">
        <v>0</v>
      </c>
      <c r="FR39">
        <v>0</v>
      </c>
      <c r="FS39">
        <v>0</v>
      </c>
      <c r="FT39">
        <v>0</v>
      </c>
      <c r="FU39">
        <v>0</v>
      </c>
      <c r="FV39">
        <v>0</v>
      </c>
    </row>
    <row r="40" spans="1:178" x14ac:dyDescent="0.25">
      <c r="A40" t="s">
        <v>213</v>
      </c>
      <c r="B40" t="s">
        <v>196</v>
      </c>
      <c r="C40" t="s">
        <v>186</v>
      </c>
      <c r="D40" t="s">
        <v>38</v>
      </c>
      <c r="E40" t="s">
        <v>212</v>
      </c>
      <c r="F40" t="s">
        <v>192</v>
      </c>
      <c r="G40" t="s">
        <v>23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  <c r="EH40">
        <v>0</v>
      </c>
      <c r="EI40">
        <v>0</v>
      </c>
      <c r="EJ40">
        <v>0</v>
      </c>
      <c r="EK40">
        <v>0</v>
      </c>
      <c r="EL40">
        <v>0</v>
      </c>
      <c r="EM40">
        <v>0</v>
      </c>
      <c r="EN40">
        <v>0</v>
      </c>
      <c r="EO40">
        <v>0</v>
      </c>
      <c r="EP40">
        <v>0</v>
      </c>
      <c r="EQ40">
        <v>0</v>
      </c>
      <c r="ER40">
        <v>0</v>
      </c>
      <c r="ES40">
        <v>0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EZ40">
        <v>0</v>
      </c>
      <c r="FA40">
        <v>0</v>
      </c>
      <c r="FB40">
        <v>0</v>
      </c>
      <c r="FC40">
        <v>0</v>
      </c>
      <c r="FD40">
        <v>0</v>
      </c>
      <c r="FE40">
        <v>0</v>
      </c>
      <c r="FF40">
        <v>0</v>
      </c>
      <c r="FG40">
        <v>0</v>
      </c>
      <c r="FH40">
        <v>0</v>
      </c>
      <c r="FI40">
        <v>0</v>
      </c>
      <c r="FJ40">
        <v>0</v>
      </c>
      <c r="FK40">
        <v>0</v>
      </c>
      <c r="FL40">
        <v>0</v>
      </c>
      <c r="FM40">
        <v>0</v>
      </c>
      <c r="FN40">
        <v>0</v>
      </c>
      <c r="FO40">
        <v>0</v>
      </c>
      <c r="FP40">
        <v>0</v>
      </c>
      <c r="FQ40">
        <v>0</v>
      </c>
      <c r="FR40">
        <v>0</v>
      </c>
      <c r="FS40">
        <v>0</v>
      </c>
      <c r="FT40">
        <v>0</v>
      </c>
      <c r="FU40">
        <v>0</v>
      </c>
      <c r="FV40">
        <v>0</v>
      </c>
    </row>
    <row r="41" spans="1:178" x14ac:dyDescent="0.25">
      <c r="A41" t="s">
        <v>213</v>
      </c>
      <c r="B41" t="s">
        <v>196</v>
      </c>
      <c r="C41" t="s">
        <v>186</v>
      </c>
      <c r="D41" t="s">
        <v>38</v>
      </c>
      <c r="E41" t="s">
        <v>212</v>
      </c>
      <c r="F41" t="s">
        <v>193</v>
      </c>
      <c r="G41" t="s">
        <v>23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</v>
      </c>
      <c r="FD41">
        <v>0</v>
      </c>
      <c r="FE41">
        <v>0</v>
      </c>
      <c r="FF41">
        <v>0</v>
      </c>
      <c r="FG41">
        <v>0</v>
      </c>
      <c r="FH41">
        <v>0</v>
      </c>
      <c r="FI41">
        <v>0</v>
      </c>
      <c r="FJ41">
        <v>0</v>
      </c>
      <c r="FK41">
        <v>0</v>
      </c>
      <c r="FL41">
        <v>0</v>
      </c>
      <c r="FM41">
        <v>0</v>
      </c>
      <c r="FN41">
        <v>0</v>
      </c>
      <c r="FO41">
        <v>0</v>
      </c>
      <c r="FP41">
        <v>0</v>
      </c>
      <c r="FQ41">
        <v>0</v>
      </c>
      <c r="FR41">
        <v>0</v>
      </c>
      <c r="FS41">
        <v>0</v>
      </c>
      <c r="FT41">
        <v>0</v>
      </c>
      <c r="FU41">
        <v>0</v>
      </c>
      <c r="FV41">
        <v>0</v>
      </c>
    </row>
    <row r="42" spans="1:178" x14ac:dyDescent="0.25">
      <c r="A42" t="s">
        <v>213</v>
      </c>
      <c r="B42" t="s">
        <v>196</v>
      </c>
      <c r="C42" t="s">
        <v>186</v>
      </c>
      <c r="D42" t="s">
        <v>37</v>
      </c>
      <c r="E42" t="s">
        <v>212</v>
      </c>
      <c r="F42" t="s">
        <v>194</v>
      </c>
      <c r="G42" t="s">
        <v>23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0</v>
      </c>
      <c r="EP42">
        <v>0</v>
      </c>
      <c r="EQ42">
        <v>0</v>
      </c>
      <c r="ER42">
        <v>0</v>
      </c>
      <c r="ES42">
        <v>0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EZ42">
        <v>0</v>
      </c>
      <c r="FA42">
        <v>0</v>
      </c>
      <c r="FB42">
        <v>0</v>
      </c>
      <c r="FC42">
        <v>0</v>
      </c>
      <c r="FD42">
        <v>0</v>
      </c>
      <c r="FE42">
        <v>0</v>
      </c>
      <c r="FF42">
        <v>0</v>
      </c>
      <c r="FG42">
        <v>0</v>
      </c>
      <c r="FH42">
        <v>0</v>
      </c>
      <c r="FI42">
        <v>0</v>
      </c>
      <c r="FJ42">
        <v>0</v>
      </c>
      <c r="FK42">
        <v>0</v>
      </c>
      <c r="FL42">
        <v>0</v>
      </c>
      <c r="FM42">
        <v>0</v>
      </c>
      <c r="FN42">
        <v>0</v>
      </c>
      <c r="FO42">
        <v>0</v>
      </c>
      <c r="FP42">
        <v>0</v>
      </c>
      <c r="FQ42">
        <v>0</v>
      </c>
      <c r="FR42">
        <v>0</v>
      </c>
      <c r="FS42">
        <v>0</v>
      </c>
      <c r="FT42">
        <v>0</v>
      </c>
      <c r="FU42">
        <v>0</v>
      </c>
      <c r="FV42">
        <v>0</v>
      </c>
    </row>
    <row r="43" spans="1:178" x14ac:dyDescent="0.25">
      <c r="A43" t="s">
        <v>213</v>
      </c>
      <c r="B43" t="s">
        <v>196</v>
      </c>
      <c r="C43" t="s">
        <v>186</v>
      </c>
      <c r="D43" t="s">
        <v>37</v>
      </c>
      <c r="E43" t="s">
        <v>212</v>
      </c>
      <c r="F43" t="s">
        <v>195</v>
      </c>
      <c r="G43" t="s">
        <v>23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0</v>
      </c>
      <c r="FA43">
        <v>0</v>
      </c>
      <c r="FB43">
        <v>0</v>
      </c>
      <c r="FC43">
        <v>0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0</v>
      </c>
      <c r="FL43">
        <v>0</v>
      </c>
      <c r="FM43">
        <v>0</v>
      </c>
      <c r="FN43">
        <v>0</v>
      </c>
      <c r="FO43">
        <v>0</v>
      </c>
      <c r="FP43">
        <v>0</v>
      </c>
      <c r="FQ43">
        <v>0</v>
      </c>
      <c r="FR43">
        <v>0</v>
      </c>
      <c r="FS43">
        <v>0</v>
      </c>
      <c r="FT43">
        <v>0</v>
      </c>
      <c r="FU43">
        <v>0</v>
      </c>
      <c r="FV43">
        <v>0</v>
      </c>
    </row>
    <row r="44" spans="1:178" x14ac:dyDescent="0.25">
      <c r="A44" t="s">
        <v>213</v>
      </c>
      <c r="B44" t="s">
        <v>196</v>
      </c>
      <c r="C44" t="s">
        <v>186</v>
      </c>
      <c r="D44" t="s">
        <v>37</v>
      </c>
      <c r="E44" t="s">
        <v>212</v>
      </c>
      <c r="F44" t="s">
        <v>192</v>
      </c>
      <c r="G44" t="s">
        <v>23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0</v>
      </c>
      <c r="FD44">
        <v>0</v>
      </c>
      <c r="FE44">
        <v>0</v>
      </c>
      <c r="FF44">
        <v>0</v>
      </c>
      <c r="FG44">
        <v>0</v>
      </c>
      <c r="FH44">
        <v>0</v>
      </c>
      <c r="FI44">
        <v>0</v>
      </c>
      <c r="FJ44">
        <v>0</v>
      </c>
      <c r="FK44">
        <v>0</v>
      </c>
      <c r="FL44">
        <v>0</v>
      </c>
      <c r="FM44">
        <v>0</v>
      </c>
      <c r="FN44">
        <v>0</v>
      </c>
      <c r="FO44">
        <v>0</v>
      </c>
      <c r="FP44">
        <v>0</v>
      </c>
      <c r="FQ44">
        <v>0</v>
      </c>
      <c r="FR44">
        <v>0</v>
      </c>
      <c r="FS44">
        <v>0</v>
      </c>
      <c r="FT44">
        <v>0</v>
      </c>
      <c r="FU44">
        <v>0</v>
      </c>
      <c r="FV44">
        <v>0</v>
      </c>
    </row>
    <row r="45" spans="1:178" x14ac:dyDescent="0.25">
      <c r="A45" t="s">
        <v>213</v>
      </c>
      <c r="B45" t="s">
        <v>196</v>
      </c>
      <c r="C45" t="s">
        <v>186</v>
      </c>
      <c r="D45" t="s">
        <v>37</v>
      </c>
      <c r="E45" t="s">
        <v>212</v>
      </c>
      <c r="F45" t="s">
        <v>193</v>
      </c>
      <c r="G45" t="s">
        <v>23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0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  <c r="EF45">
        <v>0</v>
      </c>
      <c r="EG45">
        <v>0</v>
      </c>
      <c r="EH45">
        <v>0</v>
      </c>
      <c r="EI45">
        <v>0</v>
      </c>
      <c r="EJ45">
        <v>0</v>
      </c>
      <c r="EK45">
        <v>0</v>
      </c>
      <c r="EL45">
        <v>0</v>
      </c>
      <c r="EM45">
        <v>0</v>
      </c>
      <c r="EN45">
        <v>0</v>
      </c>
      <c r="EO45">
        <v>0</v>
      </c>
      <c r="EP45">
        <v>0</v>
      </c>
      <c r="EQ45">
        <v>0</v>
      </c>
      <c r="ER45">
        <v>0</v>
      </c>
      <c r="ES45">
        <v>0</v>
      </c>
      <c r="ET45">
        <v>0</v>
      </c>
      <c r="EU45">
        <v>0</v>
      </c>
      <c r="EV45">
        <v>0</v>
      </c>
      <c r="EW45">
        <v>0</v>
      </c>
      <c r="EX45">
        <v>0</v>
      </c>
      <c r="EY45">
        <v>0</v>
      </c>
      <c r="EZ45">
        <v>0</v>
      </c>
      <c r="FA45">
        <v>0</v>
      </c>
      <c r="FB45">
        <v>0</v>
      </c>
      <c r="FC45">
        <v>0</v>
      </c>
      <c r="FD45">
        <v>0</v>
      </c>
      <c r="FE45">
        <v>0</v>
      </c>
      <c r="FF45">
        <v>0</v>
      </c>
      <c r="FG45">
        <v>0</v>
      </c>
      <c r="FH45">
        <v>0</v>
      </c>
      <c r="FI45">
        <v>0</v>
      </c>
      <c r="FJ45">
        <v>0</v>
      </c>
      <c r="FK45">
        <v>0</v>
      </c>
      <c r="FL45">
        <v>0</v>
      </c>
      <c r="FM45">
        <v>0</v>
      </c>
      <c r="FN45">
        <v>0</v>
      </c>
      <c r="FO45">
        <v>0</v>
      </c>
      <c r="FP45">
        <v>0</v>
      </c>
      <c r="FQ45">
        <v>0</v>
      </c>
      <c r="FR45">
        <v>0</v>
      </c>
      <c r="FS45">
        <v>0</v>
      </c>
      <c r="FT45">
        <v>0</v>
      </c>
      <c r="FU45">
        <v>0</v>
      </c>
      <c r="FV45">
        <v>0</v>
      </c>
    </row>
    <row r="46" spans="1:178" x14ac:dyDescent="0.25">
      <c r="A46" t="s">
        <v>213</v>
      </c>
      <c r="B46" t="s">
        <v>196</v>
      </c>
      <c r="C46" t="s">
        <v>186</v>
      </c>
      <c r="D46" t="s">
        <v>36</v>
      </c>
      <c r="E46" t="s">
        <v>212</v>
      </c>
      <c r="F46" t="s">
        <v>194</v>
      </c>
      <c r="G46" t="s">
        <v>23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0</v>
      </c>
      <c r="DR46">
        <v>0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0</v>
      </c>
      <c r="FR46">
        <v>0</v>
      </c>
      <c r="FS46">
        <v>0</v>
      </c>
      <c r="FT46">
        <v>0</v>
      </c>
      <c r="FU46">
        <v>0</v>
      </c>
      <c r="FV46">
        <v>0</v>
      </c>
    </row>
    <row r="47" spans="1:178" x14ac:dyDescent="0.25">
      <c r="A47" t="s">
        <v>213</v>
      </c>
      <c r="B47" t="s">
        <v>196</v>
      </c>
      <c r="C47" t="s">
        <v>186</v>
      </c>
      <c r="D47" t="s">
        <v>36</v>
      </c>
      <c r="E47" t="s">
        <v>212</v>
      </c>
      <c r="F47" t="s">
        <v>195</v>
      </c>
      <c r="G47" t="s">
        <v>23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>
        <v>0</v>
      </c>
      <c r="DL47">
        <v>0</v>
      </c>
      <c r="DM47">
        <v>0</v>
      </c>
      <c r="DN47">
        <v>0</v>
      </c>
      <c r="DO47">
        <v>0</v>
      </c>
      <c r="DP47">
        <v>0</v>
      </c>
      <c r="DQ47">
        <v>0</v>
      </c>
      <c r="DR47">
        <v>0</v>
      </c>
      <c r="DS47">
        <v>0</v>
      </c>
      <c r="DT47">
        <v>0</v>
      </c>
      <c r="DU47">
        <v>0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0</v>
      </c>
      <c r="EB47">
        <v>0</v>
      </c>
      <c r="EC47">
        <v>0</v>
      </c>
      <c r="ED47">
        <v>0</v>
      </c>
      <c r="EE47">
        <v>0</v>
      </c>
      <c r="EF47">
        <v>0</v>
      </c>
      <c r="EG47">
        <v>0</v>
      </c>
      <c r="EH47">
        <v>0</v>
      </c>
      <c r="EI47">
        <v>0</v>
      </c>
      <c r="EJ47">
        <v>0</v>
      </c>
      <c r="EK47">
        <v>0</v>
      </c>
      <c r="EL47">
        <v>0</v>
      </c>
      <c r="EM47">
        <v>0</v>
      </c>
      <c r="EN47">
        <v>0</v>
      </c>
      <c r="EO47">
        <v>0</v>
      </c>
      <c r="EP47">
        <v>0</v>
      </c>
      <c r="EQ47">
        <v>0</v>
      </c>
      <c r="ER47">
        <v>0</v>
      </c>
      <c r="ES47">
        <v>0</v>
      </c>
      <c r="ET47">
        <v>0</v>
      </c>
      <c r="EU47">
        <v>0</v>
      </c>
      <c r="EV47">
        <v>0</v>
      </c>
      <c r="EW47">
        <v>0</v>
      </c>
      <c r="EX47">
        <v>0</v>
      </c>
      <c r="EY47">
        <v>0</v>
      </c>
      <c r="EZ47">
        <v>0</v>
      </c>
      <c r="FA47">
        <v>0</v>
      </c>
      <c r="FB47">
        <v>0</v>
      </c>
      <c r="FC47">
        <v>0</v>
      </c>
      <c r="FD47">
        <v>0</v>
      </c>
      <c r="FE47">
        <v>0</v>
      </c>
      <c r="FF47">
        <v>0</v>
      </c>
      <c r="FG47">
        <v>0</v>
      </c>
      <c r="FH47">
        <v>0</v>
      </c>
      <c r="FI47">
        <v>0</v>
      </c>
      <c r="FJ47">
        <v>0</v>
      </c>
      <c r="FK47">
        <v>0</v>
      </c>
      <c r="FL47">
        <v>0</v>
      </c>
      <c r="FM47">
        <v>0</v>
      </c>
      <c r="FN47">
        <v>0</v>
      </c>
      <c r="FO47">
        <v>0</v>
      </c>
      <c r="FP47">
        <v>0</v>
      </c>
      <c r="FQ47">
        <v>0</v>
      </c>
      <c r="FR47">
        <v>0</v>
      </c>
      <c r="FS47">
        <v>0</v>
      </c>
      <c r="FT47">
        <v>0</v>
      </c>
      <c r="FU47">
        <v>0</v>
      </c>
      <c r="FV47">
        <v>0</v>
      </c>
    </row>
    <row r="48" spans="1:178" x14ac:dyDescent="0.25">
      <c r="A48" t="s">
        <v>213</v>
      </c>
      <c r="B48" t="s">
        <v>196</v>
      </c>
      <c r="C48" t="s">
        <v>186</v>
      </c>
      <c r="D48" t="s">
        <v>36</v>
      </c>
      <c r="E48" t="s">
        <v>212</v>
      </c>
      <c r="F48" t="s">
        <v>192</v>
      </c>
      <c r="G48" t="s">
        <v>23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  <c r="FR48">
        <v>0</v>
      </c>
      <c r="FS48">
        <v>0</v>
      </c>
      <c r="FT48">
        <v>0</v>
      </c>
      <c r="FU48">
        <v>0</v>
      </c>
      <c r="FV48">
        <v>0</v>
      </c>
    </row>
    <row r="49" spans="1:178" x14ac:dyDescent="0.25">
      <c r="A49" t="s">
        <v>213</v>
      </c>
      <c r="B49" t="s">
        <v>196</v>
      </c>
      <c r="C49" t="s">
        <v>186</v>
      </c>
      <c r="D49" t="s">
        <v>36</v>
      </c>
      <c r="E49" t="s">
        <v>212</v>
      </c>
      <c r="F49" t="s">
        <v>193</v>
      </c>
      <c r="G49" t="s">
        <v>23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  <c r="EH49">
        <v>0</v>
      </c>
      <c r="EI49">
        <v>0</v>
      </c>
      <c r="EJ49">
        <v>0</v>
      </c>
      <c r="EK49">
        <v>0</v>
      </c>
      <c r="EL49">
        <v>0</v>
      </c>
      <c r="EM49">
        <v>0</v>
      </c>
      <c r="EN49">
        <v>0</v>
      </c>
      <c r="EO49">
        <v>0</v>
      </c>
      <c r="EP49">
        <v>0</v>
      </c>
      <c r="EQ49">
        <v>0</v>
      </c>
      <c r="ER49">
        <v>0</v>
      </c>
      <c r="ES49">
        <v>0</v>
      </c>
      <c r="ET49">
        <v>0</v>
      </c>
      <c r="EU49">
        <v>0</v>
      </c>
      <c r="EV49">
        <v>0</v>
      </c>
      <c r="EW49">
        <v>0</v>
      </c>
      <c r="EX49">
        <v>0</v>
      </c>
      <c r="EY49">
        <v>0</v>
      </c>
      <c r="EZ49">
        <v>0</v>
      </c>
      <c r="FA49">
        <v>0</v>
      </c>
      <c r="FB49">
        <v>0</v>
      </c>
      <c r="FC49">
        <v>0</v>
      </c>
      <c r="FD49">
        <v>0</v>
      </c>
      <c r="FE49">
        <v>0</v>
      </c>
      <c r="FF49">
        <v>0</v>
      </c>
      <c r="FG49">
        <v>0</v>
      </c>
      <c r="FH49">
        <v>0</v>
      </c>
      <c r="FI49">
        <v>0</v>
      </c>
      <c r="FJ49">
        <v>0</v>
      </c>
      <c r="FK49">
        <v>0</v>
      </c>
      <c r="FL49">
        <v>0</v>
      </c>
      <c r="FM49">
        <v>0</v>
      </c>
      <c r="FN49">
        <v>0</v>
      </c>
      <c r="FO49">
        <v>0</v>
      </c>
      <c r="FP49">
        <v>0</v>
      </c>
      <c r="FQ49">
        <v>0</v>
      </c>
      <c r="FR49">
        <v>0</v>
      </c>
      <c r="FS49">
        <v>0</v>
      </c>
      <c r="FT49">
        <v>0</v>
      </c>
      <c r="FU49">
        <v>0</v>
      </c>
      <c r="FV49">
        <v>0</v>
      </c>
    </row>
    <row r="50" spans="1:178" x14ac:dyDescent="0.25">
      <c r="A50" t="s">
        <v>213</v>
      </c>
      <c r="B50" t="s">
        <v>196</v>
      </c>
      <c r="C50" t="s">
        <v>186</v>
      </c>
      <c r="D50" t="s">
        <v>7</v>
      </c>
      <c r="E50" t="s">
        <v>212</v>
      </c>
      <c r="F50" t="s">
        <v>194</v>
      </c>
      <c r="G50" t="s">
        <v>23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  <c r="DT50">
        <v>0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  <c r="EF50">
        <v>0</v>
      </c>
      <c r="EG50">
        <v>0</v>
      </c>
      <c r="EH50">
        <v>0</v>
      </c>
      <c r="EI50">
        <v>0</v>
      </c>
      <c r="EJ50">
        <v>0</v>
      </c>
      <c r="EK50">
        <v>0</v>
      </c>
      <c r="EL50">
        <v>0</v>
      </c>
      <c r="EM50">
        <v>0</v>
      </c>
      <c r="EN50">
        <v>0</v>
      </c>
      <c r="EO50">
        <v>0</v>
      </c>
      <c r="EP50">
        <v>0</v>
      </c>
      <c r="EQ50">
        <v>0</v>
      </c>
      <c r="ER50">
        <v>0</v>
      </c>
      <c r="ES50">
        <v>0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EZ50">
        <v>0</v>
      </c>
      <c r="FA50">
        <v>0</v>
      </c>
      <c r="FB50">
        <v>0</v>
      </c>
      <c r="FC50">
        <v>0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L50">
        <v>0</v>
      </c>
      <c r="FM50">
        <v>0</v>
      </c>
      <c r="FN50">
        <v>0</v>
      </c>
      <c r="FO50">
        <v>0</v>
      </c>
      <c r="FP50">
        <v>0</v>
      </c>
      <c r="FQ50">
        <v>0</v>
      </c>
      <c r="FR50">
        <v>0</v>
      </c>
      <c r="FS50">
        <v>0</v>
      </c>
      <c r="FT50">
        <v>0</v>
      </c>
      <c r="FU50">
        <v>0</v>
      </c>
      <c r="FV50">
        <v>0</v>
      </c>
    </row>
    <row r="51" spans="1:178" x14ac:dyDescent="0.25">
      <c r="A51" t="s">
        <v>213</v>
      </c>
      <c r="B51" t="s">
        <v>196</v>
      </c>
      <c r="C51" t="s">
        <v>186</v>
      </c>
      <c r="D51" t="s">
        <v>7</v>
      </c>
      <c r="E51" t="s">
        <v>212</v>
      </c>
      <c r="F51" t="s">
        <v>195</v>
      </c>
      <c r="G51" t="s">
        <v>23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  <c r="EP51">
        <v>0</v>
      </c>
      <c r="EQ51">
        <v>0</v>
      </c>
      <c r="ER51">
        <v>0</v>
      </c>
      <c r="ES51">
        <v>0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EZ51">
        <v>0</v>
      </c>
      <c r="FA51">
        <v>0</v>
      </c>
      <c r="FB51">
        <v>0</v>
      </c>
      <c r="FC51">
        <v>0</v>
      </c>
      <c r="FD51">
        <v>0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0</v>
      </c>
      <c r="FL51">
        <v>0</v>
      </c>
      <c r="FM51">
        <v>0</v>
      </c>
      <c r="FN51">
        <v>0</v>
      </c>
      <c r="FO51">
        <v>0</v>
      </c>
      <c r="FP51">
        <v>0</v>
      </c>
      <c r="FQ51">
        <v>0</v>
      </c>
      <c r="FR51">
        <v>0</v>
      </c>
      <c r="FS51">
        <v>0</v>
      </c>
      <c r="FT51">
        <v>0</v>
      </c>
      <c r="FU51">
        <v>0</v>
      </c>
      <c r="FV51">
        <v>0</v>
      </c>
    </row>
    <row r="52" spans="1:178" x14ac:dyDescent="0.25">
      <c r="A52" t="s">
        <v>213</v>
      </c>
      <c r="B52" t="s">
        <v>196</v>
      </c>
      <c r="C52" t="s">
        <v>186</v>
      </c>
      <c r="D52" t="s">
        <v>7</v>
      </c>
      <c r="E52" t="s">
        <v>212</v>
      </c>
      <c r="F52" t="s">
        <v>192</v>
      </c>
      <c r="G52" t="s">
        <v>23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0</v>
      </c>
      <c r="EH52">
        <v>0</v>
      </c>
      <c r="EI52">
        <v>0</v>
      </c>
      <c r="EJ52">
        <v>0</v>
      </c>
      <c r="EK52">
        <v>0</v>
      </c>
      <c r="EL52">
        <v>0</v>
      </c>
      <c r="EM52">
        <v>0</v>
      </c>
      <c r="EN52">
        <v>0</v>
      </c>
      <c r="EO52">
        <v>0</v>
      </c>
      <c r="EP52">
        <v>0</v>
      </c>
      <c r="EQ52">
        <v>0</v>
      </c>
      <c r="ER52">
        <v>0</v>
      </c>
      <c r="ES52">
        <v>0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EZ52">
        <v>0</v>
      </c>
      <c r="FA52">
        <v>0</v>
      </c>
      <c r="FB52">
        <v>0</v>
      </c>
      <c r="FC52">
        <v>0</v>
      </c>
      <c r="FD52">
        <v>0</v>
      </c>
      <c r="FE52">
        <v>0</v>
      </c>
      <c r="FF52">
        <v>0</v>
      </c>
      <c r="FG52">
        <v>0</v>
      </c>
      <c r="FH52">
        <v>0</v>
      </c>
      <c r="FI52">
        <v>0</v>
      </c>
      <c r="FJ52">
        <v>0</v>
      </c>
      <c r="FK52">
        <v>0</v>
      </c>
      <c r="FL52">
        <v>0</v>
      </c>
      <c r="FM52">
        <v>0</v>
      </c>
      <c r="FN52">
        <v>0</v>
      </c>
      <c r="FO52">
        <v>0</v>
      </c>
      <c r="FP52">
        <v>0</v>
      </c>
      <c r="FQ52">
        <v>0</v>
      </c>
      <c r="FR52">
        <v>0</v>
      </c>
      <c r="FS52">
        <v>0</v>
      </c>
      <c r="FT52">
        <v>0</v>
      </c>
      <c r="FU52">
        <v>0</v>
      </c>
      <c r="FV52">
        <v>0</v>
      </c>
    </row>
    <row r="53" spans="1:178" x14ac:dyDescent="0.25">
      <c r="A53" t="s">
        <v>213</v>
      </c>
      <c r="B53" t="s">
        <v>196</v>
      </c>
      <c r="C53" t="s">
        <v>186</v>
      </c>
      <c r="D53" t="s">
        <v>7</v>
      </c>
      <c r="E53" t="s">
        <v>212</v>
      </c>
      <c r="F53" t="s">
        <v>193</v>
      </c>
      <c r="G53" t="s">
        <v>23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  <c r="EP53">
        <v>0</v>
      </c>
      <c r="EQ53">
        <v>0</v>
      </c>
      <c r="ER53">
        <v>0</v>
      </c>
      <c r="ES53">
        <v>0</v>
      </c>
      <c r="ET53">
        <v>0</v>
      </c>
      <c r="EU53">
        <v>0</v>
      </c>
      <c r="EV53">
        <v>0</v>
      </c>
      <c r="EW53">
        <v>0</v>
      </c>
      <c r="EX53">
        <v>0</v>
      </c>
      <c r="EY53">
        <v>0</v>
      </c>
      <c r="EZ53">
        <v>0</v>
      </c>
      <c r="FA53">
        <v>0</v>
      </c>
      <c r="FB53">
        <v>0</v>
      </c>
      <c r="FC53">
        <v>0</v>
      </c>
      <c r="FD53">
        <v>0</v>
      </c>
      <c r="FE53">
        <v>0</v>
      </c>
      <c r="FF53">
        <v>0</v>
      </c>
      <c r="FG53">
        <v>0</v>
      </c>
      <c r="FH53">
        <v>0</v>
      </c>
      <c r="FI53">
        <v>0</v>
      </c>
      <c r="FJ53">
        <v>0</v>
      </c>
      <c r="FK53">
        <v>0</v>
      </c>
      <c r="FL53">
        <v>0</v>
      </c>
      <c r="FM53">
        <v>0</v>
      </c>
      <c r="FN53">
        <v>0</v>
      </c>
      <c r="FO53">
        <v>0</v>
      </c>
      <c r="FP53">
        <v>0</v>
      </c>
      <c r="FQ53">
        <v>0</v>
      </c>
      <c r="FR53">
        <v>0</v>
      </c>
      <c r="FS53">
        <v>0</v>
      </c>
      <c r="FT53">
        <v>0</v>
      </c>
      <c r="FU53">
        <v>0</v>
      </c>
      <c r="FV53">
        <v>0</v>
      </c>
    </row>
    <row r="54" spans="1:178" x14ac:dyDescent="0.25">
      <c r="A54" t="s">
        <v>213</v>
      </c>
      <c r="B54" t="s">
        <v>196</v>
      </c>
      <c r="C54" t="s">
        <v>185</v>
      </c>
      <c r="D54" t="s">
        <v>31</v>
      </c>
      <c r="E54" t="s">
        <v>212</v>
      </c>
      <c r="F54" t="s">
        <v>194</v>
      </c>
      <c r="G54" t="s">
        <v>23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0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0</v>
      </c>
      <c r="FL54">
        <v>0</v>
      </c>
      <c r="FM54">
        <v>0</v>
      </c>
      <c r="FN54">
        <v>0</v>
      </c>
      <c r="FO54">
        <v>0</v>
      </c>
      <c r="FP54">
        <v>0</v>
      </c>
      <c r="FQ54">
        <v>0</v>
      </c>
      <c r="FR54">
        <v>0</v>
      </c>
      <c r="FS54">
        <v>0</v>
      </c>
      <c r="FT54">
        <v>0</v>
      </c>
      <c r="FU54">
        <v>0</v>
      </c>
      <c r="FV54">
        <v>0</v>
      </c>
    </row>
    <row r="55" spans="1:178" x14ac:dyDescent="0.25">
      <c r="A55" t="s">
        <v>213</v>
      </c>
      <c r="B55" t="s">
        <v>196</v>
      </c>
      <c r="C55" t="s">
        <v>185</v>
      </c>
      <c r="D55" t="s">
        <v>31</v>
      </c>
      <c r="E55" t="s">
        <v>212</v>
      </c>
      <c r="F55" t="s">
        <v>195</v>
      </c>
      <c r="G55" t="s">
        <v>23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  <c r="EP55">
        <v>0</v>
      </c>
      <c r="EQ55">
        <v>0</v>
      </c>
      <c r="ER55">
        <v>0</v>
      </c>
      <c r="ES55">
        <v>0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EZ55">
        <v>0</v>
      </c>
      <c r="FA55">
        <v>0</v>
      </c>
      <c r="FB55">
        <v>0</v>
      </c>
      <c r="FC55">
        <v>0</v>
      </c>
      <c r="FD55">
        <v>0</v>
      </c>
      <c r="FE55">
        <v>0</v>
      </c>
      <c r="FF55">
        <v>0</v>
      </c>
      <c r="FG55">
        <v>0</v>
      </c>
      <c r="FH55">
        <v>0</v>
      </c>
      <c r="FI55">
        <v>0</v>
      </c>
      <c r="FJ55">
        <v>0</v>
      </c>
      <c r="FK55">
        <v>0</v>
      </c>
      <c r="FL55">
        <v>0</v>
      </c>
      <c r="FM55">
        <v>0</v>
      </c>
      <c r="FN55">
        <v>0</v>
      </c>
      <c r="FO55">
        <v>0</v>
      </c>
      <c r="FP55">
        <v>0</v>
      </c>
      <c r="FQ55">
        <v>0</v>
      </c>
      <c r="FR55">
        <v>0</v>
      </c>
      <c r="FS55">
        <v>0</v>
      </c>
      <c r="FT55">
        <v>0</v>
      </c>
      <c r="FU55">
        <v>0</v>
      </c>
      <c r="FV55">
        <v>0</v>
      </c>
    </row>
    <row r="56" spans="1:178" x14ac:dyDescent="0.25">
      <c r="A56" t="s">
        <v>213</v>
      </c>
      <c r="B56" t="s">
        <v>196</v>
      </c>
      <c r="C56" t="s">
        <v>185</v>
      </c>
      <c r="D56" t="s">
        <v>31</v>
      </c>
      <c r="E56" t="s">
        <v>212</v>
      </c>
      <c r="F56" t="s">
        <v>192</v>
      </c>
      <c r="G56" t="s">
        <v>23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  <c r="EP56">
        <v>0</v>
      </c>
      <c r="EQ56">
        <v>0</v>
      </c>
      <c r="ER56">
        <v>0</v>
      </c>
      <c r="ES56">
        <v>0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EZ56">
        <v>0</v>
      </c>
      <c r="FA56">
        <v>0</v>
      </c>
      <c r="FB56">
        <v>0</v>
      </c>
      <c r="FC56">
        <v>0</v>
      </c>
      <c r="FD56">
        <v>0</v>
      </c>
      <c r="FE56">
        <v>0</v>
      </c>
      <c r="FF56">
        <v>0</v>
      </c>
      <c r="FG56">
        <v>0</v>
      </c>
      <c r="FH56">
        <v>0</v>
      </c>
      <c r="FI56">
        <v>0</v>
      </c>
      <c r="FJ56">
        <v>0</v>
      </c>
      <c r="FK56">
        <v>0</v>
      </c>
      <c r="FL56">
        <v>0</v>
      </c>
      <c r="FM56">
        <v>0</v>
      </c>
      <c r="FN56">
        <v>0</v>
      </c>
      <c r="FO56">
        <v>0</v>
      </c>
      <c r="FP56">
        <v>0</v>
      </c>
      <c r="FQ56">
        <v>0</v>
      </c>
      <c r="FR56">
        <v>0</v>
      </c>
      <c r="FS56">
        <v>0</v>
      </c>
      <c r="FT56">
        <v>0</v>
      </c>
      <c r="FU56">
        <v>0</v>
      </c>
      <c r="FV56">
        <v>0</v>
      </c>
    </row>
    <row r="57" spans="1:178" x14ac:dyDescent="0.25">
      <c r="A57" t="s">
        <v>213</v>
      </c>
      <c r="B57" t="s">
        <v>196</v>
      </c>
      <c r="C57" t="s">
        <v>185</v>
      </c>
      <c r="D57" t="s">
        <v>31</v>
      </c>
      <c r="E57" t="s">
        <v>212</v>
      </c>
      <c r="F57" t="s">
        <v>193</v>
      </c>
      <c r="G57" t="s">
        <v>23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>
        <v>0</v>
      </c>
      <c r="DD57">
        <v>0</v>
      </c>
      <c r="DE57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>
        <v>0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  <c r="EH57">
        <v>0</v>
      </c>
      <c r="EI57">
        <v>0</v>
      </c>
      <c r="EJ57">
        <v>0</v>
      </c>
      <c r="EK57">
        <v>0</v>
      </c>
      <c r="EL57">
        <v>0</v>
      </c>
      <c r="EM57">
        <v>0</v>
      </c>
      <c r="EN57">
        <v>0</v>
      </c>
      <c r="EO57">
        <v>0</v>
      </c>
      <c r="EP57">
        <v>0</v>
      </c>
      <c r="EQ57">
        <v>0</v>
      </c>
      <c r="ER57">
        <v>0</v>
      </c>
      <c r="ES57">
        <v>0</v>
      </c>
      <c r="ET57">
        <v>0</v>
      </c>
      <c r="EU57">
        <v>0</v>
      </c>
      <c r="EV57">
        <v>0</v>
      </c>
      <c r="EW57">
        <v>0</v>
      </c>
      <c r="EX57">
        <v>0</v>
      </c>
      <c r="EY57">
        <v>0</v>
      </c>
      <c r="EZ57">
        <v>0</v>
      </c>
      <c r="FA57">
        <v>0</v>
      </c>
      <c r="FB57">
        <v>0</v>
      </c>
      <c r="FC57">
        <v>0</v>
      </c>
      <c r="FD57">
        <v>0</v>
      </c>
      <c r="FE57">
        <v>0</v>
      </c>
      <c r="FF57">
        <v>0</v>
      </c>
      <c r="FG57">
        <v>0</v>
      </c>
      <c r="FH57">
        <v>0</v>
      </c>
      <c r="FI57">
        <v>0</v>
      </c>
      <c r="FJ57">
        <v>0</v>
      </c>
      <c r="FK57">
        <v>0</v>
      </c>
      <c r="FL57">
        <v>0</v>
      </c>
      <c r="FM57">
        <v>0</v>
      </c>
      <c r="FN57">
        <v>0</v>
      </c>
      <c r="FO57">
        <v>0</v>
      </c>
      <c r="FP57">
        <v>0</v>
      </c>
      <c r="FQ57">
        <v>0</v>
      </c>
      <c r="FR57">
        <v>0</v>
      </c>
      <c r="FS57">
        <v>0</v>
      </c>
      <c r="FT57">
        <v>0</v>
      </c>
      <c r="FU57">
        <v>0</v>
      </c>
      <c r="FV57">
        <v>0</v>
      </c>
    </row>
    <row r="58" spans="1:178" x14ac:dyDescent="0.25">
      <c r="A58" t="s">
        <v>213</v>
      </c>
      <c r="B58" t="s">
        <v>196</v>
      </c>
      <c r="C58" t="s">
        <v>185</v>
      </c>
      <c r="D58" t="s">
        <v>35</v>
      </c>
      <c r="E58" t="s">
        <v>212</v>
      </c>
      <c r="F58" t="s">
        <v>194</v>
      </c>
      <c r="G58" t="s">
        <v>23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>
        <v>0</v>
      </c>
      <c r="DC58">
        <v>0</v>
      </c>
      <c r="DD58">
        <v>0</v>
      </c>
      <c r="DE58">
        <v>0</v>
      </c>
      <c r="DF58">
        <v>0</v>
      </c>
      <c r="DG58">
        <v>0</v>
      </c>
      <c r="DH58">
        <v>0</v>
      </c>
      <c r="DI58">
        <v>0</v>
      </c>
      <c r="DJ58">
        <v>0</v>
      </c>
      <c r="DK58">
        <v>0</v>
      </c>
      <c r="DL58">
        <v>0</v>
      </c>
      <c r="DM58">
        <v>0</v>
      </c>
      <c r="DN58">
        <v>0</v>
      </c>
      <c r="DO58">
        <v>0</v>
      </c>
      <c r="DP58">
        <v>0</v>
      </c>
      <c r="DQ58">
        <v>0</v>
      </c>
      <c r="DR58">
        <v>0</v>
      </c>
      <c r="DS58">
        <v>0</v>
      </c>
      <c r="DT58">
        <v>0</v>
      </c>
      <c r="DU58">
        <v>0</v>
      </c>
      <c r="DV58">
        <v>0</v>
      </c>
      <c r="DW58">
        <v>0</v>
      </c>
      <c r="DX58">
        <v>0</v>
      </c>
      <c r="DY58">
        <v>0</v>
      </c>
      <c r="DZ58">
        <v>0</v>
      </c>
      <c r="EA58">
        <v>0</v>
      </c>
      <c r="EB58">
        <v>0</v>
      </c>
      <c r="EC58">
        <v>0</v>
      </c>
      <c r="ED58">
        <v>0</v>
      </c>
      <c r="EE58">
        <v>0</v>
      </c>
      <c r="EF58">
        <v>0</v>
      </c>
      <c r="EG58">
        <v>0</v>
      </c>
      <c r="EH58">
        <v>0</v>
      </c>
      <c r="EI58">
        <v>0</v>
      </c>
      <c r="EJ58">
        <v>0</v>
      </c>
      <c r="EK58">
        <v>0</v>
      </c>
      <c r="EL58">
        <v>0</v>
      </c>
      <c r="EM58">
        <v>0</v>
      </c>
      <c r="EN58">
        <v>0</v>
      </c>
      <c r="EO58">
        <v>0</v>
      </c>
      <c r="EP58">
        <v>0</v>
      </c>
      <c r="EQ58">
        <v>0</v>
      </c>
      <c r="ER58">
        <v>0</v>
      </c>
      <c r="ES58">
        <v>0</v>
      </c>
      <c r="ET58">
        <v>0</v>
      </c>
      <c r="EU58">
        <v>0</v>
      </c>
      <c r="EV58">
        <v>0</v>
      </c>
      <c r="EW58">
        <v>0</v>
      </c>
      <c r="EX58">
        <v>0</v>
      </c>
      <c r="EY58">
        <v>0</v>
      </c>
      <c r="EZ58">
        <v>0</v>
      </c>
      <c r="FA58">
        <v>0</v>
      </c>
      <c r="FB58">
        <v>0</v>
      </c>
      <c r="FC58">
        <v>0</v>
      </c>
      <c r="FD58">
        <v>0</v>
      </c>
      <c r="FE58">
        <v>0</v>
      </c>
      <c r="FF58">
        <v>0</v>
      </c>
      <c r="FG58">
        <v>0</v>
      </c>
      <c r="FH58">
        <v>0</v>
      </c>
      <c r="FI58">
        <v>0</v>
      </c>
      <c r="FJ58">
        <v>0</v>
      </c>
      <c r="FK58">
        <v>0</v>
      </c>
      <c r="FL58">
        <v>0</v>
      </c>
      <c r="FM58">
        <v>0</v>
      </c>
      <c r="FN58">
        <v>0</v>
      </c>
      <c r="FO58">
        <v>0</v>
      </c>
      <c r="FP58">
        <v>0</v>
      </c>
      <c r="FQ58">
        <v>0</v>
      </c>
      <c r="FR58">
        <v>0</v>
      </c>
      <c r="FS58">
        <v>0</v>
      </c>
      <c r="FT58">
        <v>0</v>
      </c>
      <c r="FU58">
        <v>0</v>
      </c>
      <c r="FV58">
        <v>0</v>
      </c>
    </row>
    <row r="59" spans="1:178" x14ac:dyDescent="0.25">
      <c r="A59" t="s">
        <v>213</v>
      </c>
      <c r="B59" t="s">
        <v>196</v>
      </c>
      <c r="C59" t="s">
        <v>185</v>
      </c>
      <c r="D59" t="s">
        <v>35</v>
      </c>
      <c r="E59" t="s">
        <v>212</v>
      </c>
      <c r="F59" t="s">
        <v>195</v>
      </c>
      <c r="G59" t="s">
        <v>23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0</v>
      </c>
      <c r="DC59">
        <v>0</v>
      </c>
      <c r="DD59">
        <v>0</v>
      </c>
      <c r="DE59">
        <v>0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0</v>
      </c>
      <c r="DO59">
        <v>0</v>
      </c>
      <c r="DP59">
        <v>0</v>
      </c>
      <c r="DQ59">
        <v>0</v>
      </c>
      <c r="DR59">
        <v>0</v>
      </c>
      <c r="DS59">
        <v>0</v>
      </c>
      <c r="DT59">
        <v>0</v>
      </c>
      <c r="DU59">
        <v>0</v>
      </c>
      <c r="DV59">
        <v>0</v>
      </c>
      <c r="DW59">
        <v>0</v>
      </c>
      <c r="DX59">
        <v>0</v>
      </c>
      <c r="DY59">
        <v>0</v>
      </c>
      <c r="DZ59">
        <v>0</v>
      </c>
      <c r="EA59">
        <v>0</v>
      </c>
      <c r="EB59">
        <v>0</v>
      </c>
      <c r="EC59">
        <v>0</v>
      </c>
      <c r="ED59">
        <v>0</v>
      </c>
      <c r="EE59">
        <v>0</v>
      </c>
      <c r="EF59">
        <v>0</v>
      </c>
      <c r="EG59">
        <v>0</v>
      </c>
      <c r="EH59">
        <v>0</v>
      </c>
      <c r="EI59">
        <v>0</v>
      </c>
      <c r="EJ59">
        <v>0</v>
      </c>
      <c r="EK59">
        <v>0</v>
      </c>
      <c r="EL59">
        <v>0</v>
      </c>
      <c r="EM59">
        <v>0</v>
      </c>
      <c r="EN59">
        <v>0</v>
      </c>
      <c r="EO59">
        <v>0</v>
      </c>
      <c r="EP59">
        <v>0</v>
      </c>
      <c r="EQ59">
        <v>0</v>
      </c>
      <c r="ER59">
        <v>0</v>
      </c>
      <c r="ES59">
        <v>0</v>
      </c>
      <c r="ET59">
        <v>0</v>
      </c>
      <c r="EU59">
        <v>0</v>
      </c>
      <c r="EV59">
        <v>0</v>
      </c>
      <c r="EW59">
        <v>0</v>
      </c>
      <c r="EX59">
        <v>0</v>
      </c>
      <c r="EY59">
        <v>0</v>
      </c>
      <c r="EZ59">
        <v>0</v>
      </c>
      <c r="FA59">
        <v>0</v>
      </c>
      <c r="FB59">
        <v>0</v>
      </c>
      <c r="FC59">
        <v>0</v>
      </c>
      <c r="FD59">
        <v>0</v>
      </c>
      <c r="FE59">
        <v>0</v>
      </c>
      <c r="FF59">
        <v>0</v>
      </c>
      <c r="FG59">
        <v>0</v>
      </c>
      <c r="FH59">
        <v>0</v>
      </c>
      <c r="FI59">
        <v>0</v>
      </c>
      <c r="FJ59">
        <v>0</v>
      </c>
      <c r="FK59">
        <v>0</v>
      </c>
      <c r="FL59">
        <v>0</v>
      </c>
      <c r="FM59">
        <v>0</v>
      </c>
      <c r="FN59">
        <v>0</v>
      </c>
      <c r="FO59">
        <v>0</v>
      </c>
      <c r="FP59">
        <v>0</v>
      </c>
      <c r="FQ59">
        <v>0</v>
      </c>
      <c r="FR59">
        <v>0</v>
      </c>
      <c r="FS59">
        <v>0</v>
      </c>
      <c r="FT59">
        <v>0</v>
      </c>
      <c r="FU59">
        <v>0</v>
      </c>
      <c r="FV59">
        <v>0</v>
      </c>
    </row>
    <row r="60" spans="1:178" x14ac:dyDescent="0.25">
      <c r="A60" t="s">
        <v>213</v>
      </c>
      <c r="B60" t="s">
        <v>196</v>
      </c>
      <c r="C60" t="s">
        <v>185</v>
      </c>
      <c r="D60" t="s">
        <v>35</v>
      </c>
      <c r="E60" t="s">
        <v>212</v>
      </c>
      <c r="F60" t="s">
        <v>192</v>
      </c>
      <c r="G60" t="s">
        <v>23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>
        <v>0</v>
      </c>
      <c r="DC60">
        <v>0</v>
      </c>
      <c r="DD60">
        <v>0</v>
      </c>
      <c r="DE60">
        <v>0</v>
      </c>
      <c r="DF60">
        <v>0</v>
      </c>
      <c r="DG60">
        <v>0</v>
      </c>
      <c r="DH60">
        <v>0</v>
      </c>
      <c r="DI60">
        <v>0</v>
      </c>
      <c r="DJ60">
        <v>0</v>
      </c>
      <c r="DK60">
        <v>0</v>
      </c>
      <c r="DL60">
        <v>0</v>
      </c>
      <c r="DM60">
        <v>0</v>
      </c>
      <c r="DN60">
        <v>0</v>
      </c>
      <c r="DO60">
        <v>0</v>
      </c>
      <c r="DP60">
        <v>0</v>
      </c>
      <c r="DQ60">
        <v>0</v>
      </c>
      <c r="DR60">
        <v>0</v>
      </c>
      <c r="DS60">
        <v>0</v>
      </c>
      <c r="DT60">
        <v>0</v>
      </c>
      <c r="DU60">
        <v>0</v>
      </c>
      <c r="DV60">
        <v>0</v>
      </c>
      <c r="DW60">
        <v>0</v>
      </c>
      <c r="DX60">
        <v>0</v>
      </c>
      <c r="DY60">
        <v>0</v>
      </c>
      <c r="DZ60">
        <v>0</v>
      </c>
      <c r="EA60">
        <v>0</v>
      </c>
      <c r="EB60">
        <v>0</v>
      </c>
      <c r="EC60">
        <v>0</v>
      </c>
      <c r="ED60">
        <v>0</v>
      </c>
      <c r="EE60">
        <v>0</v>
      </c>
      <c r="EF60">
        <v>0</v>
      </c>
      <c r="EG60">
        <v>0</v>
      </c>
      <c r="EH60">
        <v>0</v>
      </c>
      <c r="EI60">
        <v>0</v>
      </c>
      <c r="EJ60">
        <v>0</v>
      </c>
      <c r="EK60">
        <v>0</v>
      </c>
      <c r="EL60">
        <v>0</v>
      </c>
      <c r="EM60">
        <v>0</v>
      </c>
      <c r="EN60">
        <v>0</v>
      </c>
      <c r="EO60">
        <v>0</v>
      </c>
      <c r="EP60">
        <v>0</v>
      </c>
      <c r="EQ60">
        <v>0</v>
      </c>
      <c r="ER60">
        <v>0</v>
      </c>
      <c r="ES60">
        <v>0</v>
      </c>
      <c r="ET60">
        <v>0</v>
      </c>
      <c r="EU60">
        <v>0</v>
      </c>
      <c r="EV60">
        <v>0</v>
      </c>
      <c r="EW60">
        <v>0</v>
      </c>
      <c r="EX60">
        <v>0</v>
      </c>
      <c r="EY60">
        <v>0</v>
      </c>
      <c r="EZ60">
        <v>0</v>
      </c>
      <c r="FA60">
        <v>0</v>
      </c>
      <c r="FB60">
        <v>0</v>
      </c>
      <c r="FC60">
        <v>0</v>
      </c>
      <c r="FD60">
        <v>0</v>
      </c>
      <c r="FE60">
        <v>0</v>
      </c>
      <c r="FF60">
        <v>0</v>
      </c>
      <c r="FG60">
        <v>0</v>
      </c>
      <c r="FH60">
        <v>0</v>
      </c>
      <c r="FI60">
        <v>0</v>
      </c>
      <c r="FJ60">
        <v>0</v>
      </c>
      <c r="FK60">
        <v>0</v>
      </c>
      <c r="FL60">
        <v>0</v>
      </c>
      <c r="FM60">
        <v>0</v>
      </c>
      <c r="FN60">
        <v>0</v>
      </c>
      <c r="FO60">
        <v>0</v>
      </c>
      <c r="FP60">
        <v>0</v>
      </c>
      <c r="FQ60">
        <v>0</v>
      </c>
      <c r="FR60">
        <v>0</v>
      </c>
      <c r="FS60">
        <v>0</v>
      </c>
      <c r="FT60">
        <v>0</v>
      </c>
      <c r="FU60">
        <v>0</v>
      </c>
      <c r="FV60">
        <v>0</v>
      </c>
    </row>
    <row r="61" spans="1:178" x14ac:dyDescent="0.25">
      <c r="A61" t="s">
        <v>213</v>
      </c>
      <c r="B61" t="s">
        <v>196</v>
      </c>
      <c r="C61" t="s">
        <v>185</v>
      </c>
      <c r="D61" t="s">
        <v>35</v>
      </c>
      <c r="E61" t="s">
        <v>212</v>
      </c>
      <c r="F61" t="s">
        <v>193</v>
      </c>
      <c r="G61" t="s">
        <v>23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>
        <v>0</v>
      </c>
      <c r="DC61">
        <v>0</v>
      </c>
      <c r="DD61">
        <v>0</v>
      </c>
      <c r="DE61">
        <v>0</v>
      </c>
      <c r="DF61">
        <v>0</v>
      </c>
      <c r="DG61">
        <v>0</v>
      </c>
      <c r="DH61">
        <v>0</v>
      </c>
      <c r="DI61">
        <v>0</v>
      </c>
      <c r="DJ61">
        <v>0</v>
      </c>
      <c r="DK61">
        <v>0</v>
      </c>
      <c r="DL61">
        <v>0</v>
      </c>
      <c r="DM61">
        <v>0</v>
      </c>
      <c r="DN61">
        <v>0</v>
      </c>
      <c r="DO61">
        <v>0</v>
      </c>
      <c r="DP61">
        <v>0</v>
      </c>
      <c r="DQ61">
        <v>0</v>
      </c>
      <c r="DR61">
        <v>0</v>
      </c>
      <c r="DS61">
        <v>0</v>
      </c>
      <c r="DT61">
        <v>0</v>
      </c>
      <c r="DU61">
        <v>0</v>
      </c>
      <c r="DV61">
        <v>0</v>
      </c>
      <c r="DW61">
        <v>0</v>
      </c>
      <c r="DX61">
        <v>0</v>
      </c>
      <c r="DY61">
        <v>0</v>
      </c>
      <c r="DZ61">
        <v>0</v>
      </c>
      <c r="EA61">
        <v>0</v>
      </c>
      <c r="EB61">
        <v>0</v>
      </c>
      <c r="EC61">
        <v>0</v>
      </c>
      <c r="ED61">
        <v>0</v>
      </c>
      <c r="EE61">
        <v>0</v>
      </c>
      <c r="EF61">
        <v>0</v>
      </c>
      <c r="EG61">
        <v>0</v>
      </c>
      <c r="EH61">
        <v>0</v>
      </c>
      <c r="EI61">
        <v>0</v>
      </c>
      <c r="EJ61">
        <v>0</v>
      </c>
      <c r="EK61">
        <v>0</v>
      </c>
      <c r="EL61">
        <v>0</v>
      </c>
      <c r="EM61">
        <v>0</v>
      </c>
      <c r="EN61">
        <v>0</v>
      </c>
      <c r="EO61">
        <v>0</v>
      </c>
      <c r="EP61">
        <v>0</v>
      </c>
      <c r="EQ61">
        <v>0</v>
      </c>
      <c r="ER61">
        <v>0</v>
      </c>
      <c r="ES61">
        <v>0</v>
      </c>
      <c r="ET61">
        <v>0</v>
      </c>
      <c r="EU61">
        <v>0</v>
      </c>
      <c r="EV61">
        <v>0</v>
      </c>
      <c r="EW61">
        <v>0</v>
      </c>
      <c r="EX61">
        <v>0</v>
      </c>
      <c r="EY61">
        <v>0</v>
      </c>
      <c r="EZ61">
        <v>0</v>
      </c>
      <c r="FA61">
        <v>0</v>
      </c>
      <c r="FB61">
        <v>0</v>
      </c>
      <c r="FC61">
        <v>0</v>
      </c>
      <c r="FD61">
        <v>0</v>
      </c>
      <c r="FE61">
        <v>0</v>
      </c>
      <c r="FF61">
        <v>0</v>
      </c>
      <c r="FG61">
        <v>0</v>
      </c>
      <c r="FH61">
        <v>0</v>
      </c>
      <c r="FI61">
        <v>0</v>
      </c>
      <c r="FJ61">
        <v>0</v>
      </c>
      <c r="FK61">
        <v>0</v>
      </c>
      <c r="FL61">
        <v>0</v>
      </c>
      <c r="FM61">
        <v>0</v>
      </c>
      <c r="FN61">
        <v>0</v>
      </c>
      <c r="FO61">
        <v>0</v>
      </c>
      <c r="FP61">
        <v>0</v>
      </c>
      <c r="FQ61">
        <v>0</v>
      </c>
      <c r="FR61">
        <v>0</v>
      </c>
      <c r="FS61">
        <v>0</v>
      </c>
      <c r="FT61">
        <v>0</v>
      </c>
      <c r="FU61">
        <v>0</v>
      </c>
      <c r="FV61">
        <v>0</v>
      </c>
    </row>
    <row r="62" spans="1:178" x14ac:dyDescent="0.25">
      <c r="A62" t="s">
        <v>213</v>
      </c>
      <c r="B62" t="s">
        <v>196</v>
      </c>
      <c r="C62" t="s">
        <v>185</v>
      </c>
      <c r="D62" t="s">
        <v>39</v>
      </c>
      <c r="E62" t="s">
        <v>212</v>
      </c>
      <c r="F62" t="s">
        <v>194</v>
      </c>
      <c r="G62" t="s">
        <v>23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0</v>
      </c>
      <c r="DD62">
        <v>0</v>
      </c>
      <c r="DE62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>
        <v>0</v>
      </c>
      <c r="DL62">
        <v>0</v>
      </c>
      <c r="DM62">
        <v>0</v>
      </c>
      <c r="DN62">
        <v>0</v>
      </c>
      <c r="DO62">
        <v>0</v>
      </c>
      <c r="DP62">
        <v>0</v>
      </c>
      <c r="DQ62">
        <v>0</v>
      </c>
      <c r="DR62">
        <v>0</v>
      </c>
      <c r="DS62">
        <v>0</v>
      </c>
      <c r="DT62">
        <v>0</v>
      </c>
      <c r="DU62">
        <v>0</v>
      </c>
      <c r="DV62">
        <v>0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  <c r="EC62">
        <v>0</v>
      </c>
      <c r="ED62">
        <v>0</v>
      </c>
      <c r="EE62">
        <v>0</v>
      </c>
      <c r="EF62">
        <v>0</v>
      </c>
      <c r="EG62">
        <v>0</v>
      </c>
      <c r="EH62">
        <v>0</v>
      </c>
      <c r="EI62">
        <v>0</v>
      </c>
      <c r="EJ62">
        <v>0</v>
      </c>
      <c r="EK62">
        <v>0</v>
      </c>
      <c r="EL62">
        <v>0</v>
      </c>
      <c r="EM62">
        <v>0</v>
      </c>
      <c r="EN62">
        <v>0</v>
      </c>
      <c r="EO62">
        <v>0</v>
      </c>
      <c r="EP62">
        <v>0</v>
      </c>
      <c r="EQ62">
        <v>0</v>
      </c>
      <c r="ER62">
        <v>0</v>
      </c>
      <c r="ES62">
        <v>0</v>
      </c>
      <c r="ET62">
        <v>0</v>
      </c>
      <c r="EU62">
        <v>0</v>
      </c>
      <c r="EV62">
        <v>0</v>
      </c>
      <c r="EW62">
        <v>0</v>
      </c>
      <c r="EX62">
        <v>0</v>
      </c>
      <c r="EY62">
        <v>0</v>
      </c>
      <c r="EZ62">
        <v>0</v>
      </c>
      <c r="FA62">
        <v>0</v>
      </c>
      <c r="FB62">
        <v>0</v>
      </c>
      <c r="FC62">
        <v>0</v>
      </c>
      <c r="FD62">
        <v>0</v>
      </c>
      <c r="FE62">
        <v>0</v>
      </c>
      <c r="FF62">
        <v>0</v>
      </c>
      <c r="FG62">
        <v>0</v>
      </c>
      <c r="FH62">
        <v>0</v>
      </c>
      <c r="FI62">
        <v>0</v>
      </c>
      <c r="FJ62">
        <v>0</v>
      </c>
      <c r="FK62">
        <v>0</v>
      </c>
      <c r="FL62">
        <v>0</v>
      </c>
      <c r="FM62">
        <v>0</v>
      </c>
      <c r="FN62">
        <v>0</v>
      </c>
      <c r="FO62">
        <v>0</v>
      </c>
      <c r="FP62">
        <v>0</v>
      </c>
      <c r="FQ62">
        <v>0</v>
      </c>
      <c r="FR62">
        <v>0</v>
      </c>
      <c r="FS62">
        <v>0</v>
      </c>
      <c r="FT62">
        <v>0</v>
      </c>
      <c r="FU62">
        <v>0</v>
      </c>
      <c r="FV62">
        <v>0</v>
      </c>
    </row>
    <row r="63" spans="1:178" x14ac:dyDescent="0.25">
      <c r="A63" t="s">
        <v>213</v>
      </c>
      <c r="B63" t="s">
        <v>196</v>
      </c>
      <c r="C63" t="s">
        <v>185</v>
      </c>
      <c r="D63" t="s">
        <v>39</v>
      </c>
      <c r="E63" t="s">
        <v>212</v>
      </c>
      <c r="F63" t="s">
        <v>195</v>
      </c>
      <c r="G63" t="s">
        <v>23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>
        <v>0</v>
      </c>
      <c r="DL63">
        <v>0</v>
      </c>
      <c r="DM63">
        <v>0</v>
      </c>
      <c r="DN63">
        <v>0</v>
      </c>
      <c r="DO63">
        <v>0</v>
      </c>
      <c r="DP63">
        <v>0</v>
      </c>
      <c r="DQ63">
        <v>0</v>
      </c>
      <c r="DR63">
        <v>0</v>
      </c>
      <c r="DS63">
        <v>0</v>
      </c>
      <c r="DT63">
        <v>0</v>
      </c>
      <c r="DU63">
        <v>0</v>
      </c>
      <c r="DV63">
        <v>0</v>
      </c>
      <c r="DW63">
        <v>0</v>
      </c>
      <c r="DX63">
        <v>0</v>
      </c>
      <c r="DY63">
        <v>0</v>
      </c>
      <c r="DZ63">
        <v>0</v>
      </c>
      <c r="EA63">
        <v>0</v>
      </c>
      <c r="EB63">
        <v>0</v>
      </c>
      <c r="EC63">
        <v>0</v>
      </c>
      <c r="ED63">
        <v>0</v>
      </c>
      <c r="EE63">
        <v>0</v>
      </c>
      <c r="EF63">
        <v>0</v>
      </c>
      <c r="EG63">
        <v>0</v>
      </c>
      <c r="EH63">
        <v>0</v>
      </c>
      <c r="EI63">
        <v>0</v>
      </c>
      <c r="EJ63">
        <v>0</v>
      </c>
      <c r="EK63">
        <v>0</v>
      </c>
      <c r="EL63">
        <v>0</v>
      </c>
      <c r="EM63">
        <v>0</v>
      </c>
      <c r="EN63">
        <v>0</v>
      </c>
      <c r="EO63">
        <v>0</v>
      </c>
      <c r="EP63">
        <v>0</v>
      </c>
      <c r="EQ63">
        <v>0</v>
      </c>
      <c r="ER63">
        <v>0</v>
      </c>
      <c r="ES63">
        <v>0</v>
      </c>
      <c r="ET63">
        <v>0</v>
      </c>
      <c r="EU63">
        <v>0</v>
      </c>
      <c r="EV63">
        <v>0</v>
      </c>
      <c r="EW63">
        <v>0</v>
      </c>
      <c r="EX63">
        <v>0</v>
      </c>
      <c r="EY63">
        <v>0</v>
      </c>
      <c r="EZ63">
        <v>0</v>
      </c>
      <c r="FA63">
        <v>0</v>
      </c>
      <c r="FB63">
        <v>0</v>
      </c>
      <c r="FC63">
        <v>0</v>
      </c>
      <c r="FD63">
        <v>0</v>
      </c>
      <c r="FE63">
        <v>0</v>
      </c>
      <c r="FF63">
        <v>0</v>
      </c>
      <c r="FG63">
        <v>0</v>
      </c>
      <c r="FH63">
        <v>0</v>
      </c>
      <c r="FI63">
        <v>0</v>
      </c>
      <c r="FJ63">
        <v>0</v>
      </c>
      <c r="FK63">
        <v>0</v>
      </c>
      <c r="FL63">
        <v>0</v>
      </c>
      <c r="FM63">
        <v>0</v>
      </c>
      <c r="FN63">
        <v>0</v>
      </c>
      <c r="FO63">
        <v>0</v>
      </c>
      <c r="FP63">
        <v>0</v>
      </c>
      <c r="FQ63">
        <v>0</v>
      </c>
      <c r="FR63">
        <v>0</v>
      </c>
      <c r="FS63">
        <v>0</v>
      </c>
      <c r="FT63">
        <v>0</v>
      </c>
      <c r="FU63">
        <v>0</v>
      </c>
      <c r="FV63">
        <v>0</v>
      </c>
    </row>
    <row r="64" spans="1:178" x14ac:dyDescent="0.25">
      <c r="A64" t="s">
        <v>213</v>
      </c>
      <c r="B64" t="s">
        <v>196</v>
      </c>
      <c r="C64" t="s">
        <v>185</v>
      </c>
      <c r="D64" t="s">
        <v>39</v>
      </c>
      <c r="E64" t="s">
        <v>212</v>
      </c>
      <c r="F64" t="s">
        <v>192</v>
      </c>
      <c r="G64" t="s">
        <v>23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0</v>
      </c>
      <c r="DH64">
        <v>0</v>
      </c>
      <c r="DI64">
        <v>0</v>
      </c>
      <c r="DJ64">
        <v>0</v>
      </c>
      <c r="DK64">
        <v>0</v>
      </c>
      <c r="DL64">
        <v>0</v>
      </c>
      <c r="DM64">
        <v>0</v>
      </c>
      <c r="DN64">
        <v>0</v>
      </c>
      <c r="DO64">
        <v>0</v>
      </c>
      <c r="DP64">
        <v>0</v>
      </c>
      <c r="DQ64">
        <v>0</v>
      </c>
      <c r="DR64">
        <v>0</v>
      </c>
      <c r="DS64">
        <v>0</v>
      </c>
      <c r="DT64">
        <v>0</v>
      </c>
      <c r="DU64">
        <v>0</v>
      </c>
      <c r="DV64">
        <v>0</v>
      </c>
      <c r="DW64">
        <v>0</v>
      </c>
      <c r="DX64">
        <v>0</v>
      </c>
      <c r="DY64">
        <v>0</v>
      </c>
      <c r="DZ64">
        <v>0</v>
      </c>
      <c r="EA64">
        <v>0</v>
      </c>
      <c r="EB64">
        <v>0</v>
      </c>
      <c r="EC64">
        <v>0</v>
      </c>
      <c r="ED64">
        <v>0</v>
      </c>
      <c r="EE64">
        <v>0</v>
      </c>
      <c r="EF64">
        <v>0</v>
      </c>
      <c r="EG64">
        <v>0</v>
      </c>
      <c r="EH64">
        <v>0</v>
      </c>
      <c r="EI64">
        <v>0</v>
      </c>
      <c r="EJ64">
        <v>0</v>
      </c>
      <c r="EK64">
        <v>0</v>
      </c>
      <c r="EL64">
        <v>0</v>
      </c>
      <c r="EM64">
        <v>0</v>
      </c>
      <c r="EN64">
        <v>0</v>
      </c>
      <c r="EO64">
        <v>0</v>
      </c>
      <c r="EP64">
        <v>0</v>
      </c>
      <c r="EQ64">
        <v>0</v>
      </c>
      <c r="ER64">
        <v>0</v>
      </c>
      <c r="ES64">
        <v>0</v>
      </c>
      <c r="ET64">
        <v>0</v>
      </c>
      <c r="EU64">
        <v>0</v>
      </c>
      <c r="EV64">
        <v>0</v>
      </c>
      <c r="EW64">
        <v>0</v>
      </c>
      <c r="EX64">
        <v>0</v>
      </c>
      <c r="EY64">
        <v>0</v>
      </c>
      <c r="EZ64">
        <v>0</v>
      </c>
      <c r="FA64">
        <v>0</v>
      </c>
      <c r="FB64">
        <v>0</v>
      </c>
      <c r="FC64">
        <v>0</v>
      </c>
      <c r="FD64">
        <v>0</v>
      </c>
      <c r="FE64">
        <v>0</v>
      </c>
      <c r="FF64">
        <v>0</v>
      </c>
      <c r="FG64">
        <v>0</v>
      </c>
      <c r="FH64">
        <v>0</v>
      </c>
      <c r="FI64">
        <v>0</v>
      </c>
      <c r="FJ64">
        <v>0</v>
      </c>
      <c r="FK64">
        <v>0</v>
      </c>
      <c r="FL64">
        <v>0</v>
      </c>
      <c r="FM64">
        <v>0</v>
      </c>
      <c r="FN64">
        <v>0</v>
      </c>
      <c r="FO64">
        <v>0</v>
      </c>
      <c r="FP64">
        <v>0</v>
      </c>
      <c r="FQ64">
        <v>0</v>
      </c>
      <c r="FR64">
        <v>0</v>
      </c>
      <c r="FS64">
        <v>0</v>
      </c>
      <c r="FT64">
        <v>0</v>
      </c>
      <c r="FU64">
        <v>0</v>
      </c>
      <c r="FV64">
        <v>0</v>
      </c>
    </row>
    <row r="65" spans="1:178" x14ac:dyDescent="0.25">
      <c r="A65" t="s">
        <v>213</v>
      </c>
      <c r="B65" t="s">
        <v>196</v>
      </c>
      <c r="C65" t="s">
        <v>185</v>
      </c>
      <c r="D65" t="s">
        <v>39</v>
      </c>
      <c r="E65" t="s">
        <v>212</v>
      </c>
      <c r="F65" t="s">
        <v>193</v>
      </c>
      <c r="G65" t="s">
        <v>23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0</v>
      </c>
      <c r="DH65">
        <v>0</v>
      </c>
      <c r="DI65">
        <v>0</v>
      </c>
      <c r="DJ65">
        <v>0</v>
      </c>
      <c r="DK65">
        <v>0</v>
      </c>
      <c r="DL65">
        <v>0</v>
      </c>
      <c r="DM65">
        <v>0</v>
      </c>
      <c r="DN65">
        <v>0</v>
      </c>
      <c r="DO65">
        <v>0</v>
      </c>
      <c r="DP65">
        <v>0</v>
      </c>
      <c r="DQ65">
        <v>0</v>
      </c>
      <c r="DR65">
        <v>0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0</v>
      </c>
      <c r="EL65">
        <v>0</v>
      </c>
      <c r="EM65">
        <v>0</v>
      </c>
      <c r="EN65">
        <v>0</v>
      </c>
      <c r="EO65">
        <v>0</v>
      </c>
      <c r="EP65">
        <v>0</v>
      </c>
      <c r="EQ65">
        <v>0</v>
      </c>
      <c r="ER65">
        <v>0</v>
      </c>
      <c r="ES65">
        <v>0</v>
      </c>
      <c r="ET65">
        <v>0</v>
      </c>
      <c r="EU65">
        <v>0</v>
      </c>
      <c r="EV65">
        <v>0</v>
      </c>
      <c r="EW65">
        <v>0</v>
      </c>
      <c r="EX65">
        <v>0</v>
      </c>
      <c r="EY65">
        <v>0</v>
      </c>
      <c r="EZ65">
        <v>0</v>
      </c>
      <c r="FA65">
        <v>0</v>
      </c>
      <c r="FB65">
        <v>0</v>
      </c>
      <c r="FC65">
        <v>0</v>
      </c>
      <c r="FD65">
        <v>0</v>
      </c>
      <c r="FE65">
        <v>0</v>
      </c>
      <c r="FF65">
        <v>0</v>
      </c>
      <c r="FG65">
        <v>0</v>
      </c>
      <c r="FH65">
        <v>0</v>
      </c>
      <c r="FI65">
        <v>0</v>
      </c>
      <c r="FJ65">
        <v>0</v>
      </c>
      <c r="FK65">
        <v>0</v>
      </c>
      <c r="FL65">
        <v>0</v>
      </c>
      <c r="FM65">
        <v>0</v>
      </c>
      <c r="FN65">
        <v>0</v>
      </c>
      <c r="FO65">
        <v>0</v>
      </c>
      <c r="FP65">
        <v>0</v>
      </c>
      <c r="FQ65">
        <v>0</v>
      </c>
      <c r="FR65">
        <v>0</v>
      </c>
      <c r="FS65">
        <v>0</v>
      </c>
      <c r="FT65">
        <v>0</v>
      </c>
      <c r="FU65">
        <v>0</v>
      </c>
      <c r="FV65">
        <v>0</v>
      </c>
    </row>
    <row r="66" spans="1:178" x14ac:dyDescent="0.25">
      <c r="A66" t="s">
        <v>213</v>
      </c>
      <c r="B66" t="s">
        <v>196</v>
      </c>
      <c r="C66" t="s">
        <v>185</v>
      </c>
      <c r="D66" t="s">
        <v>29</v>
      </c>
      <c r="E66" t="s">
        <v>212</v>
      </c>
      <c r="F66" t="s">
        <v>194</v>
      </c>
      <c r="G66" t="s">
        <v>23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>
        <v>0</v>
      </c>
      <c r="DC66">
        <v>0</v>
      </c>
      <c r="DD66">
        <v>0</v>
      </c>
      <c r="DE6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K66">
        <v>0</v>
      </c>
      <c r="DL66">
        <v>0</v>
      </c>
      <c r="DM66">
        <v>0</v>
      </c>
      <c r="DN66">
        <v>0</v>
      </c>
      <c r="DO66">
        <v>0</v>
      </c>
      <c r="DP66">
        <v>0</v>
      </c>
      <c r="DQ66">
        <v>0</v>
      </c>
      <c r="DR66">
        <v>0</v>
      </c>
      <c r="DS66">
        <v>0</v>
      </c>
      <c r="DT66">
        <v>0</v>
      </c>
      <c r="DU66">
        <v>0</v>
      </c>
      <c r="DV66">
        <v>0</v>
      </c>
      <c r="DW66">
        <v>0</v>
      </c>
      <c r="DX66">
        <v>0</v>
      </c>
      <c r="DY66">
        <v>0</v>
      </c>
      <c r="DZ66">
        <v>0</v>
      </c>
      <c r="EA66">
        <v>0</v>
      </c>
      <c r="EB66">
        <v>0</v>
      </c>
      <c r="EC66">
        <v>0</v>
      </c>
      <c r="ED66">
        <v>0</v>
      </c>
      <c r="EE66">
        <v>0</v>
      </c>
      <c r="EF66">
        <v>0</v>
      </c>
      <c r="EG66">
        <v>0</v>
      </c>
      <c r="EH66">
        <v>0</v>
      </c>
      <c r="EI66">
        <v>0</v>
      </c>
      <c r="EJ66">
        <v>0</v>
      </c>
      <c r="EK66">
        <v>0</v>
      </c>
      <c r="EL66">
        <v>0</v>
      </c>
      <c r="EM66">
        <v>0</v>
      </c>
      <c r="EN66">
        <v>0</v>
      </c>
      <c r="EO66">
        <v>0</v>
      </c>
      <c r="EP66">
        <v>0</v>
      </c>
      <c r="EQ66">
        <v>0</v>
      </c>
      <c r="ER66">
        <v>0</v>
      </c>
      <c r="ES66">
        <v>0</v>
      </c>
      <c r="ET66">
        <v>0</v>
      </c>
      <c r="EU66">
        <v>0</v>
      </c>
      <c r="EV66">
        <v>0</v>
      </c>
      <c r="EW66">
        <v>0</v>
      </c>
      <c r="EX66">
        <v>0</v>
      </c>
      <c r="EY66">
        <v>0</v>
      </c>
      <c r="EZ66">
        <v>0</v>
      </c>
      <c r="FA66">
        <v>0</v>
      </c>
      <c r="FB66">
        <v>0</v>
      </c>
      <c r="FC66">
        <v>0</v>
      </c>
      <c r="FD66">
        <v>0</v>
      </c>
      <c r="FE66">
        <v>0</v>
      </c>
      <c r="FF66">
        <v>0</v>
      </c>
      <c r="FG66">
        <v>0</v>
      </c>
      <c r="FH66">
        <v>0</v>
      </c>
      <c r="FI66">
        <v>0</v>
      </c>
      <c r="FJ66">
        <v>0</v>
      </c>
      <c r="FK66">
        <v>0</v>
      </c>
      <c r="FL66">
        <v>0</v>
      </c>
      <c r="FM66">
        <v>0</v>
      </c>
      <c r="FN66">
        <v>0</v>
      </c>
      <c r="FO66">
        <v>0</v>
      </c>
      <c r="FP66">
        <v>0</v>
      </c>
      <c r="FQ66">
        <v>0</v>
      </c>
      <c r="FR66">
        <v>0</v>
      </c>
      <c r="FS66">
        <v>0</v>
      </c>
      <c r="FT66">
        <v>0</v>
      </c>
      <c r="FU66">
        <v>0</v>
      </c>
      <c r="FV66">
        <v>0</v>
      </c>
    </row>
    <row r="67" spans="1:178" x14ac:dyDescent="0.25">
      <c r="A67" t="s">
        <v>213</v>
      </c>
      <c r="B67" t="s">
        <v>196</v>
      </c>
      <c r="C67" t="s">
        <v>185</v>
      </c>
      <c r="D67" t="s">
        <v>29</v>
      </c>
      <c r="E67" t="s">
        <v>212</v>
      </c>
      <c r="F67" t="s">
        <v>195</v>
      </c>
      <c r="G67" t="s">
        <v>23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>
        <v>0</v>
      </c>
      <c r="DC67">
        <v>0</v>
      </c>
      <c r="DD67">
        <v>0</v>
      </c>
      <c r="DE67">
        <v>0</v>
      </c>
      <c r="DF67">
        <v>0</v>
      </c>
      <c r="DG67">
        <v>0</v>
      </c>
      <c r="DH67">
        <v>0</v>
      </c>
      <c r="DI67">
        <v>0</v>
      </c>
      <c r="DJ67">
        <v>0</v>
      </c>
      <c r="DK67">
        <v>0</v>
      </c>
      <c r="DL67">
        <v>0</v>
      </c>
      <c r="DM67">
        <v>0</v>
      </c>
      <c r="DN67">
        <v>0</v>
      </c>
      <c r="DO67">
        <v>0</v>
      </c>
      <c r="DP67">
        <v>0</v>
      </c>
      <c r="DQ67">
        <v>0</v>
      </c>
      <c r="DR67">
        <v>0</v>
      </c>
      <c r="DS67">
        <v>0</v>
      </c>
      <c r="DT67">
        <v>0</v>
      </c>
      <c r="DU67">
        <v>0</v>
      </c>
      <c r="DV67">
        <v>0</v>
      </c>
      <c r="DW67">
        <v>0</v>
      </c>
      <c r="DX67">
        <v>0</v>
      </c>
      <c r="DY67">
        <v>0</v>
      </c>
      <c r="DZ67">
        <v>0</v>
      </c>
      <c r="EA67">
        <v>0</v>
      </c>
      <c r="EB67">
        <v>0</v>
      </c>
      <c r="EC67">
        <v>0</v>
      </c>
      <c r="ED67">
        <v>0</v>
      </c>
      <c r="EE67">
        <v>0</v>
      </c>
      <c r="EF67">
        <v>0</v>
      </c>
      <c r="EG67">
        <v>0</v>
      </c>
      <c r="EH67">
        <v>0</v>
      </c>
      <c r="EI67">
        <v>0</v>
      </c>
      <c r="EJ67">
        <v>0</v>
      </c>
      <c r="EK67">
        <v>0</v>
      </c>
      <c r="EL67">
        <v>0</v>
      </c>
      <c r="EM67">
        <v>0</v>
      </c>
      <c r="EN67">
        <v>0</v>
      </c>
      <c r="EO67">
        <v>0</v>
      </c>
      <c r="EP67">
        <v>0</v>
      </c>
      <c r="EQ67">
        <v>0</v>
      </c>
      <c r="ER67">
        <v>0</v>
      </c>
      <c r="ES67">
        <v>0</v>
      </c>
      <c r="ET67">
        <v>0</v>
      </c>
      <c r="EU67">
        <v>0</v>
      </c>
      <c r="EV67">
        <v>0</v>
      </c>
      <c r="EW67">
        <v>0</v>
      </c>
      <c r="EX67">
        <v>0</v>
      </c>
      <c r="EY67">
        <v>0</v>
      </c>
      <c r="EZ67">
        <v>0</v>
      </c>
      <c r="FA67">
        <v>0</v>
      </c>
      <c r="FB67">
        <v>0</v>
      </c>
      <c r="FC67">
        <v>0</v>
      </c>
      <c r="FD67">
        <v>0</v>
      </c>
      <c r="FE67">
        <v>0</v>
      </c>
      <c r="FF67">
        <v>0</v>
      </c>
      <c r="FG67">
        <v>0</v>
      </c>
      <c r="FH67">
        <v>0</v>
      </c>
      <c r="FI67">
        <v>0</v>
      </c>
      <c r="FJ67">
        <v>0</v>
      </c>
      <c r="FK67">
        <v>0</v>
      </c>
      <c r="FL67">
        <v>0</v>
      </c>
      <c r="FM67">
        <v>0</v>
      </c>
      <c r="FN67">
        <v>0</v>
      </c>
      <c r="FO67">
        <v>0</v>
      </c>
      <c r="FP67">
        <v>0</v>
      </c>
      <c r="FQ67">
        <v>0</v>
      </c>
      <c r="FR67">
        <v>0</v>
      </c>
      <c r="FS67">
        <v>0</v>
      </c>
      <c r="FT67">
        <v>0</v>
      </c>
      <c r="FU67">
        <v>0</v>
      </c>
      <c r="FV67">
        <v>0</v>
      </c>
    </row>
    <row r="68" spans="1:178" x14ac:dyDescent="0.25">
      <c r="A68" t="s">
        <v>213</v>
      </c>
      <c r="B68" t="s">
        <v>196</v>
      </c>
      <c r="C68" t="s">
        <v>185</v>
      </c>
      <c r="D68" t="s">
        <v>29</v>
      </c>
      <c r="E68" t="s">
        <v>212</v>
      </c>
      <c r="F68" t="s">
        <v>192</v>
      </c>
      <c r="G68" t="s">
        <v>23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>
        <v>0</v>
      </c>
      <c r="DD68">
        <v>0</v>
      </c>
      <c r="DE68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>
        <v>0</v>
      </c>
      <c r="DL68">
        <v>0</v>
      </c>
      <c r="DM68">
        <v>0</v>
      </c>
      <c r="DN68">
        <v>0</v>
      </c>
      <c r="DO68">
        <v>0</v>
      </c>
      <c r="DP68">
        <v>0</v>
      </c>
      <c r="DQ68">
        <v>0</v>
      </c>
      <c r="DR68">
        <v>0</v>
      </c>
      <c r="DS68">
        <v>0</v>
      </c>
      <c r="DT68">
        <v>0</v>
      </c>
      <c r="DU68">
        <v>0</v>
      </c>
      <c r="DV68">
        <v>0</v>
      </c>
      <c r="DW68">
        <v>0</v>
      </c>
      <c r="DX68">
        <v>0</v>
      </c>
      <c r="DY68">
        <v>0</v>
      </c>
      <c r="DZ68">
        <v>0</v>
      </c>
      <c r="EA68">
        <v>0</v>
      </c>
      <c r="EB68">
        <v>0</v>
      </c>
      <c r="EC68">
        <v>0</v>
      </c>
      <c r="ED68">
        <v>0</v>
      </c>
      <c r="EE68">
        <v>0</v>
      </c>
      <c r="EF68">
        <v>0</v>
      </c>
      <c r="EG68">
        <v>0</v>
      </c>
      <c r="EH68">
        <v>0</v>
      </c>
      <c r="EI68">
        <v>0</v>
      </c>
      <c r="EJ68">
        <v>0</v>
      </c>
      <c r="EK68">
        <v>0</v>
      </c>
      <c r="EL68">
        <v>0</v>
      </c>
      <c r="EM68">
        <v>0</v>
      </c>
      <c r="EN68">
        <v>0</v>
      </c>
      <c r="EO68">
        <v>0</v>
      </c>
      <c r="EP68">
        <v>0</v>
      </c>
      <c r="EQ68">
        <v>0</v>
      </c>
      <c r="ER68">
        <v>0</v>
      </c>
      <c r="ES68">
        <v>0</v>
      </c>
      <c r="ET68">
        <v>0</v>
      </c>
      <c r="EU68">
        <v>0</v>
      </c>
      <c r="EV68">
        <v>0</v>
      </c>
      <c r="EW68">
        <v>0</v>
      </c>
      <c r="EX68">
        <v>0</v>
      </c>
      <c r="EY68">
        <v>0</v>
      </c>
      <c r="EZ68">
        <v>0</v>
      </c>
      <c r="FA68">
        <v>0</v>
      </c>
      <c r="FB68">
        <v>0</v>
      </c>
      <c r="FC68">
        <v>0</v>
      </c>
      <c r="FD68">
        <v>0</v>
      </c>
      <c r="FE68">
        <v>0</v>
      </c>
      <c r="FF68">
        <v>0</v>
      </c>
      <c r="FG68">
        <v>0</v>
      </c>
      <c r="FH68">
        <v>0</v>
      </c>
      <c r="FI68">
        <v>0</v>
      </c>
      <c r="FJ68">
        <v>0</v>
      </c>
      <c r="FK68">
        <v>0</v>
      </c>
      <c r="FL68">
        <v>0</v>
      </c>
      <c r="FM68">
        <v>0</v>
      </c>
      <c r="FN68">
        <v>0</v>
      </c>
      <c r="FO68">
        <v>0</v>
      </c>
      <c r="FP68">
        <v>0</v>
      </c>
      <c r="FQ68">
        <v>0</v>
      </c>
      <c r="FR68">
        <v>0</v>
      </c>
      <c r="FS68">
        <v>0</v>
      </c>
      <c r="FT68">
        <v>0</v>
      </c>
      <c r="FU68">
        <v>0</v>
      </c>
      <c r="FV68">
        <v>0</v>
      </c>
    </row>
    <row r="69" spans="1:178" x14ac:dyDescent="0.25">
      <c r="A69" t="s">
        <v>213</v>
      </c>
      <c r="B69" t="s">
        <v>196</v>
      </c>
      <c r="C69" t="s">
        <v>185</v>
      </c>
      <c r="D69" t="s">
        <v>29</v>
      </c>
      <c r="E69" t="s">
        <v>212</v>
      </c>
      <c r="F69" t="s">
        <v>193</v>
      </c>
      <c r="G69" t="s">
        <v>23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R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</v>
      </c>
      <c r="EN69">
        <v>0</v>
      </c>
      <c r="EO69">
        <v>0</v>
      </c>
      <c r="EP69">
        <v>0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0</v>
      </c>
      <c r="EX69">
        <v>0</v>
      </c>
      <c r="EY69">
        <v>0</v>
      </c>
      <c r="EZ69">
        <v>0</v>
      </c>
      <c r="FA69">
        <v>0</v>
      </c>
      <c r="FB69">
        <v>0</v>
      </c>
      <c r="FC69">
        <v>0</v>
      </c>
      <c r="FD69">
        <v>0</v>
      </c>
      <c r="FE69">
        <v>0</v>
      </c>
      <c r="FF69">
        <v>0</v>
      </c>
      <c r="FG69">
        <v>0</v>
      </c>
      <c r="FH69">
        <v>0</v>
      </c>
      <c r="FI69">
        <v>0</v>
      </c>
      <c r="FJ69">
        <v>0</v>
      </c>
      <c r="FK69">
        <v>0</v>
      </c>
      <c r="FL69">
        <v>0</v>
      </c>
      <c r="FM69">
        <v>0</v>
      </c>
      <c r="FN69">
        <v>0</v>
      </c>
      <c r="FO69">
        <v>0</v>
      </c>
      <c r="FP69">
        <v>0</v>
      </c>
      <c r="FQ69">
        <v>0</v>
      </c>
      <c r="FR69">
        <v>0</v>
      </c>
      <c r="FS69">
        <v>0</v>
      </c>
      <c r="FT69">
        <v>0</v>
      </c>
      <c r="FU69">
        <v>0</v>
      </c>
      <c r="FV69">
        <v>0</v>
      </c>
    </row>
    <row r="70" spans="1:178" x14ac:dyDescent="0.25">
      <c r="A70" t="s">
        <v>213</v>
      </c>
      <c r="B70" t="s">
        <v>196</v>
      </c>
      <c r="C70" t="s">
        <v>185</v>
      </c>
      <c r="D70" t="s">
        <v>28</v>
      </c>
      <c r="E70" t="s">
        <v>212</v>
      </c>
      <c r="F70" t="s">
        <v>194</v>
      </c>
      <c r="G70" t="s">
        <v>23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R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  <c r="EN70">
        <v>0</v>
      </c>
      <c r="EO70">
        <v>0</v>
      </c>
      <c r="EP70">
        <v>0</v>
      </c>
      <c r="EQ70">
        <v>0</v>
      </c>
      <c r="ER70">
        <v>0</v>
      </c>
      <c r="ES70">
        <v>0</v>
      </c>
      <c r="ET70">
        <v>0</v>
      </c>
      <c r="EU70">
        <v>0</v>
      </c>
      <c r="EV70">
        <v>0</v>
      </c>
      <c r="EW70">
        <v>0</v>
      </c>
      <c r="EX70">
        <v>0</v>
      </c>
      <c r="EY70">
        <v>0</v>
      </c>
      <c r="EZ70">
        <v>0</v>
      </c>
      <c r="FA70">
        <v>0</v>
      </c>
      <c r="FB70">
        <v>0</v>
      </c>
      <c r="FC70">
        <v>0</v>
      </c>
      <c r="FD70">
        <v>0</v>
      </c>
      <c r="FE70">
        <v>0</v>
      </c>
      <c r="FF70">
        <v>0</v>
      </c>
      <c r="FG70">
        <v>0</v>
      </c>
      <c r="FH70">
        <v>0</v>
      </c>
      <c r="FI70">
        <v>0</v>
      </c>
      <c r="FJ70">
        <v>0</v>
      </c>
      <c r="FK70">
        <v>0</v>
      </c>
      <c r="FL70">
        <v>0</v>
      </c>
      <c r="FM70">
        <v>0</v>
      </c>
      <c r="FN70">
        <v>0</v>
      </c>
      <c r="FO70">
        <v>0</v>
      </c>
      <c r="FP70">
        <v>0</v>
      </c>
      <c r="FQ70">
        <v>0</v>
      </c>
      <c r="FR70">
        <v>0</v>
      </c>
      <c r="FS70">
        <v>0</v>
      </c>
      <c r="FT70">
        <v>0</v>
      </c>
      <c r="FU70">
        <v>0</v>
      </c>
      <c r="FV70">
        <v>0</v>
      </c>
    </row>
    <row r="71" spans="1:178" x14ac:dyDescent="0.25">
      <c r="A71" t="s">
        <v>213</v>
      </c>
      <c r="B71" t="s">
        <v>196</v>
      </c>
      <c r="C71" t="s">
        <v>185</v>
      </c>
      <c r="D71" t="s">
        <v>28</v>
      </c>
      <c r="E71" t="s">
        <v>212</v>
      </c>
      <c r="F71" t="s">
        <v>195</v>
      </c>
      <c r="G71" t="s">
        <v>23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0</v>
      </c>
      <c r="DC71">
        <v>0</v>
      </c>
      <c r="DD71">
        <v>0</v>
      </c>
      <c r="DE71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>
        <v>0</v>
      </c>
      <c r="DL71">
        <v>0</v>
      </c>
      <c r="DM71">
        <v>0</v>
      </c>
      <c r="DN71">
        <v>0</v>
      </c>
      <c r="DO71">
        <v>0</v>
      </c>
      <c r="DP71">
        <v>0</v>
      </c>
      <c r="DQ71">
        <v>0</v>
      </c>
      <c r="DR71">
        <v>0</v>
      </c>
      <c r="DS71">
        <v>0</v>
      </c>
      <c r="DT71">
        <v>0</v>
      </c>
      <c r="DU71">
        <v>0</v>
      </c>
      <c r="DV71">
        <v>0</v>
      </c>
      <c r="DW71">
        <v>0</v>
      </c>
      <c r="DX71">
        <v>0</v>
      </c>
      <c r="DY71">
        <v>0</v>
      </c>
      <c r="DZ71">
        <v>0</v>
      </c>
      <c r="EA71">
        <v>0</v>
      </c>
      <c r="EB71">
        <v>0</v>
      </c>
      <c r="EC71">
        <v>0</v>
      </c>
      <c r="ED71">
        <v>0</v>
      </c>
      <c r="EE71">
        <v>0</v>
      </c>
      <c r="EF71">
        <v>0</v>
      </c>
      <c r="EG71">
        <v>0</v>
      </c>
      <c r="EH71">
        <v>0</v>
      </c>
      <c r="EI71">
        <v>0</v>
      </c>
      <c r="EJ71">
        <v>0</v>
      </c>
      <c r="EK71">
        <v>0</v>
      </c>
      <c r="EL71">
        <v>0</v>
      </c>
      <c r="EM71">
        <v>0</v>
      </c>
      <c r="EN71">
        <v>0</v>
      </c>
      <c r="EO71">
        <v>0</v>
      </c>
      <c r="EP71">
        <v>0</v>
      </c>
      <c r="EQ71">
        <v>0</v>
      </c>
      <c r="ER71">
        <v>0</v>
      </c>
      <c r="ES71">
        <v>0</v>
      </c>
      <c r="ET71">
        <v>0</v>
      </c>
      <c r="EU71">
        <v>0</v>
      </c>
      <c r="EV71">
        <v>0</v>
      </c>
      <c r="EW71">
        <v>0</v>
      </c>
      <c r="EX71">
        <v>0</v>
      </c>
      <c r="EY71">
        <v>0</v>
      </c>
      <c r="EZ71">
        <v>0</v>
      </c>
      <c r="FA71">
        <v>0</v>
      </c>
      <c r="FB71">
        <v>0</v>
      </c>
      <c r="FC71">
        <v>0</v>
      </c>
      <c r="FD71">
        <v>0</v>
      </c>
      <c r="FE71">
        <v>0</v>
      </c>
      <c r="FF71">
        <v>0</v>
      </c>
      <c r="FG71">
        <v>0</v>
      </c>
      <c r="FH71">
        <v>0</v>
      </c>
      <c r="FI71">
        <v>0</v>
      </c>
      <c r="FJ71">
        <v>0</v>
      </c>
      <c r="FK71">
        <v>0</v>
      </c>
      <c r="FL71">
        <v>0</v>
      </c>
      <c r="FM71">
        <v>0</v>
      </c>
      <c r="FN71">
        <v>0</v>
      </c>
      <c r="FO71">
        <v>0</v>
      </c>
      <c r="FP71">
        <v>0</v>
      </c>
      <c r="FQ71">
        <v>0</v>
      </c>
      <c r="FR71">
        <v>0</v>
      </c>
      <c r="FS71">
        <v>0</v>
      </c>
      <c r="FT71">
        <v>0</v>
      </c>
      <c r="FU71">
        <v>0</v>
      </c>
      <c r="FV71">
        <v>0</v>
      </c>
    </row>
    <row r="72" spans="1:178" x14ac:dyDescent="0.25">
      <c r="A72" t="s">
        <v>213</v>
      </c>
      <c r="B72" t="s">
        <v>196</v>
      </c>
      <c r="C72" t="s">
        <v>185</v>
      </c>
      <c r="D72" t="s">
        <v>28</v>
      </c>
      <c r="E72" t="s">
        <v>212</v>
      </c>
      <c r="F72" t="s">
        <v>192</v>
      </c>
      <c r="G72" t="s">
        <v>23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>
        <v>0</v>
      </c>
      <c r="DC72">
        <v>0</v>
      </c>
      <c r="DD72">
        <v>0</v>
      </c>
      <c r="DE72">
        <v>0</v>
      </c>
      <c r="DF72">
        <v>0</v>
      </c>
      <c r="DG72">
        <v>0</v>
      </c>
      <c r="DH72">
        <v>0</v>
      </c>
      <c r="DI72">
        <v>0</v>
      </c>
      <c r="DJ72">
        <v>0</v>
      </c>
      <c r="DK72">
        <v>0</v>
      </c>
      <c r="DL72">
        <v>0</v>
      </c>
      <c r="DM72">
        <v>0</v>
      </c>
      <c r="DN72">
        <v>0</v>
      </c>
      <c r="DO72">
        <v>0</v>
      </c>
      <c r="DP72">
        <v>0</v>
      </c>
      <c r="DQ72">
        <v>0</v>
      </c>
      <c r="DR72">
        <v>0</v>
      </c>
      <c r="DS72">
        <v>0</v>
      </c>
      <c r="DT72">
        <v>0</v>
      </c>
      <c r="DU72">
        <v>0</v>
      </c>
      <c r="DV72">
        <v>0</v>
      </c>
      <c r="DW72">
        <v>0</v>
      </c>
      <c r="DX72">
        <v>0</v>
      </c>
      <c r="DY72">
        <v>0</v>
      </c>
      <c r="DZ72">
        <v>0</v>
      </c>
      <c r="EA72">
        <v>0</v>
      </c>
      <c r="EB72">
        <v>0</v>
      </c>
      <c r="EC72">
        <v>0</v>
      </c>
      <c r="ED72">
        <v>0</v>
      </c>
      <c r="EE72">
        <v>0</v>
      </c>
      <c r="EF72">
        <v>0</v>
      </c>
      <c r="EG72">
        <v>0</v>
      </c>
      <c r="EH72">
        <v>0</v>
      </c>
      <c r="EI72">
        <v>0</v>
      </c>
      <c r="EJ72">
        <v>0</v>
      </c>
      <c r="EK72">
        <v>0</v>
      </c>
      <c r="EL72">
        <v>0</v>
      </c>
      <c r="EM72">
        <v>0</v>
      </c>
      <c r="EN72">
        <v>0</v>
      </c>
      <c r="EO72">
        <v>0</v>
      </c>
      <c r="EP72">
        <v>0</v>
      </c>
      <c r="EQ72">
        <v>0</v>
      </c>
      <c r="ER72">
        <v>0</v>
      </c>
      <c r="ES72">
        <v>0</v>
      </c>
      <c r="ET72">
        <v>0</v>
      </c>
      <c r="EU72">
        <v>0</v>
      </c>
      <c r="EV72">
        <v>0</v>
      </c>
      <c r="EW72">
        <v>0</v>
      </c>
      <c r="EX72">
        <v>0</v>
      </c>
      <c r="EY72">
        <v>0</v>
      </c>
      <c r="EZ72">
        <v>0</v>
      </c>
      <c r="FA72">
        <v>0</v>
      </c>
      <c r="FB72">
        <v>0</v>
      </c>
      <c r="FC72">
        <v>0</v>
      </c>
      <c r="FD72">
        <v>0</v>
      </c>
      <c r="FE72">
        <v>0</v>
      </c>
      <c r="FF72">
        <v>0</v>
      </c>
      <c r="FG72">
        <v>0</v>
      </c>
      <c r="FH72">
        <v>0</v>
      </c>
      <c r="FI72">
        <v>0</v>
      </c>
      <c r="FJ72">
        <v>0</v>
      </c>
      <c r="FK72">
        <v>0</v>
      </c>
      <c r="FL72">
        <v>0</v>
      </c>
      <c r="FM72">
        <v>0</v>
      </c>
      <c r="FN72">
        <v>0</v>
      </c>
      <c r="FO72">
        <v>0</v>
      </c>
      <c r="FP72">
        <v>0</v>
      </c>
      <c r="FQ72">
        <v>0</v>
      </c>
      <c r="FR72">
        <v>0</v>
      </c>
      <c r="FS72">
        <v>0</v>
      </c>
      <c r="FT72">
        <v>0</v>
      </c>
      <c r="FU72">
        <v>0</v>
      </c>
      <c r="FV72">
        <v>0</v>
      </c>
    </row>
    <row r="73" spans="1:178" x14ac:dyDescent="0.25">
      <c r="A73" t="s">
        <v>213</v>
      </c>
      <c r="B73" t="s">
        <v>196</v>
      </c>
      <c r="C73" t="s">
        <v>185</v>
      </c>
      <c r="D73" t="s">
        <v>28</v>
      </c>
      <c r="E73" t="s">
        <v>212</v>
      </c>
      <c r="F73" t="s">
        <v>193</v>
      </c>
      <c r="G73" t="s">
        <v>23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>
        <v>0</v>
      </c>
      <c r="DC73">
        <v>0</v>
      </c>
      <c r="DD73">
        <v>0</v>
      </c>
      <c r="DE73">
        <v>0</v>
      </c>
      <c r="DF73">
        <v>0</v>
      </c>
      <c r="DG73">
        <v>0</v>
      </c>
      <c r="DH73">
        <v>0</v>
      </c>
      <c r="DI73">
        <v>0</v>
      </c>
      <c r="DJ73">
        <v>0</v>
      </c>
      <c r="DK73">
        <v>0</v>
      </c>
      <c r="DL73">
        <v>0</v>
      </c>
      <c r="DM73">
        <v>0</v>
      </c>
      <c r="DN73">
        <v>0</v>
      </c>
      <c r="DO73">
        <v>0</v>
      </c>
      <c r="DP73">
        <v>0</v>
      </c>
      <c r="DQ73">
        <v>0</v>
      </c>
      <c r="DR73">
        <v>0</v>
      </c>
      <c r="DS73">
        <v>0</v>
      </c>
      <c r="DT73">
        <v>0</v>
      </c>
      <c r="DU73">
        <v>0</v>
      </c>
      <c r="DV73">
        <v>0</v>
      </c>
      <c r="DW73">
        <v>0</v>
      </c>
      <c r="DX73">
        <v>0</v>
      </c>
      <c r="DY73">
        <v>0</v>
      </c>
      <c r="DZ73">
        <v>0</v>
      </c>
      <c r="EA73">
        <v>0</v>
      </c>
      <c r="EB73">
        <v>0</v>
      </c>
      <c r="EC73">
        <v>0</v>
      </c>
      <c r="ED73">
        <v>0</v>
      </c>
      <c r="EE73">
        <v>0</v>
      </c>
      <c r="EF73">
        <v>0</v>
      </c>
      <c r="EG73">
        <v>0</v>
      </c>
      <c r="EH73">
        <v>0</v>
      </c>
      <c r="EI73">
        <v>0</v>
      </c>
      <c r="EJ73">
        <v>0</v>
      </c>
      <c r="EK73">
        <v>0</v>
      </c>
      <c r="EL73">
        <v>0</v>
      </c>
      <c r="EM73">
        <v>0</v>
      </c>
      <c r="EN73">
        <v>0</v>
      </c>
      <c r="EO73">
        <v>0</v>
      </c>
      <c r="EP73">
        <v>0</v>
      </c>
      <c r="EQ73">
        <v>0</v>
      </c>
      <c r="ER73">
        <v>0</v>
      </c>
      <c r="ES73">
        <v>0</v>
      </c>
      <c r="ET73">
        <v>0</v>
      </c>
      <c r="EU73">
        <v>0</v>
      </c>
      <c r="EV73">
        <v>0</v>
      </c>
      <c r="EW73">
        <v>0</v>
      </c>
      <c r="EX73">
        <v>0</v>
      </c>
      <c r="EY73">
        <v>0</v>
      </c>
      <c r="EZ73">
        <v>0</v>
      </c>
      <c r="FA73">
        <v>0</v>
      </c>
      <c r="FB73">
        <v>0</v>
      </c>
      <c r="FC73">
        <v>0</v>
      </c>
      <c r="FD73">
        <v>0</v>
      </c>
      <c r="FE73">
        <v>0</v>
      </c>
      <c r="FF73">
        <v>0</v>
      </c>
      <c r="FG73">
        <v>0</v>
      </c>
      <c r="FH73">
        <v>0</v>
      </c>
      <c r="FI73">
        <v>0</v>
      </c>
      <c r="FJ73">
        <v>0</v>
      </c>
      <c r="FK73">
        <v>0</v>
      </c>
      <c r="FL73">
        <v>0</v>
      </c>
      <c r="FM73">
        <v>0</v>
      </c>
      <c r="FN73">
        <v>0</v>
      </c>
      <c r="FO73">
        <v>0</v>
      </c>
      <c r="FP73">
        <v>0</v>
      </c>
      <c r="FQ73">
        <v>0</v>
      </c>
      <c r="FR73">
        <v>0</v>
      </c>
      <c r="FS73">
        <v>0</v>
      </c>
      <c r="FT73">
        <v>0</v>
      </c>
      <c r="FU73">
        <v>0</v>
      </c>
      <c r="FV73">
        <v>0</v>
      </c>
    </row>
    <row r="74" spans="1:178" x14ac:dyDescent="0.25">
      <c r="A74" t="s">
        <v>213</v>
      </c>
      <c r="B74" t="s">
        <v>196</v>
      </c>
      <c r="C74" t="s">
        <v>185</v>
      </c>
      <c r="D74" t="s">
        <v>34</v>
      </c>
      <c r="E74" t="s">
        <v>212</v>
      </c>
      <c r="F74" t="s">
        <v>194</v>
      </c>
      <c r="G74" t="s">
        <v>23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>
        <v>0</v>
      </c>
      <c r="DC74">
        <v>0</v>
      </c>
      <c r="DD74">
        <v>0</v>
      </c>
      <c r="DE74">
        <v>0</v>
      </c>
      <c r="DF74">
        <v>0</v>
      </c>
      <c r="DG74">
        <v>0</v>
      </c>
      <c r="DH74">
        <v>0</v>
      </c>
      <c r="DI74">
        <v>0</v>
      </c>
      <c r="DJ74">
        <v>0</v>
      </c>
      <c r="DK74">
        <v>0</v>
      </c>
      <c r="DL74">
        <v>0</v>
      </c>
      <c r="DM74">
        <v>0</v>
      </c>
      <c r="DN74">
        <v>0</v>
      </c>
      <c r="DO74">
        <v>0</v>
      </c>
      <c r="DP74">
        <v>0</v>
      </c>
      <c r="DQ74">
        <v>0</v>
      </c>
      <c r="DR74">
        <v>0</v>
      </c>
      <c r="DS74">
        <v>0</v>
      </c>
      <c r="DT74">
        <v>0</v>
      </c>
      <c r="DU74">
        <v>0</v>
      </c>
      <c r="DV74">
        <v>0</v>
      </c>
      <c r="DW74">
        <v>0</v>
      </c>
      <c r="DX74">
        <v>0</v>
      </c>
      <c r="DY74">
        <v>0</v>
      </c>
      <c r="DZ74">
        <v>0</v>
      </c>
      <c r="EA74">
        <v>0</v>
      </c>
      <c r="EB74">
        <v>0</v>
      </c>
      <c r="EC74">
        <v>0</v>
      </c>
      <c r="ED74">
        <v>0</v>
      </c>
      <c r="EE74">
        <v>0</v>
      </c>
      <c r="EF74">
        <v>0</v>
      </c>
      <c r="EG74">
        <v>0</v>
      </c>
      <c r="EH74">
        <v>0</v>
      </c>
      <c r="EI74">
        <v>0</v>
      </c>
      <c r="EJ74">
        <v>0</v>
      </c>
      <c r="EK74">
        <v>0</v>
      </c>
      <c r="EL74">
        <v>0</v>
      </c>
      <c r="EM74">
        <v>0</v>
      </c>
      <c r="EN74">
        <v>0</v>
      </c>
      <c r="EO74">
        <v>0</v>
      </c>
      <c r="EP74">
        <v>0</v>
      </c>
      <c r="EQ74">
        <v>0</v>
      </c>
      <c r="ER74">
        <v>0</v>
      </c>
      <c r="ES74">
        <v>0</v>
      </c>
      <c r="ET74">
        <v>0</v>
      </c>
      <c r="EU74">
        <v>0</v>
      </c>
      <c r="EV74">
        <v>0</v>
      </c>
      <c r="EW74">
        <v>0</v>
      </c>
      <c r="EX74">
        <v>0</v>
      </c>
      <c r="EY74">
        <v>0</v>
      </c>
      <c r="EZ74">
        <v>0</v>
      </c>
      <c r="FA74">
        <v>0</v>
      </c>
      <c r="FB74">
        <v>0</v>
      </c>
      <c r="FC74">
        <v>0</v>
      </c>
      <c r="FD74">
        <v>0</v>
      </c>
      <c r="FE74">
        <v>0</v>
      </c>
      <c r="FF74">
        <v>0</v>
      </c>
      <c r="FG74">
        <v>0</v>
      </c>
      <c r="FH74">
        <v>0</v>
      </c>
      <c r="FI74">
        <v>0</v>
      </c>
      <c r="FJ74">
        <v>0</v>
      </c>
      <c r="FK74">
        <v>0</v>
      </c>
      <c r="FL74">
        <v>0</v>
      </c>
      <c r="FM74">
        <v>0</v>
      </c>
      <c r="FN74">
        <v>0</v>
      </c>
      <c r="FO74">
        <v>0</v>
      </c>
      <c r="FP74">
        <v>0</v>
      </c>
      <c r="FQ74">
        <v>0</v>
      </c>
      <c r="FR74">
        <v>0</v>
      </c>
      <c r="FS74">
        <v>0</v>
      </c>
      <c r="FT74">
        <v>0</v>
      </c>
      <c r="FU74">
        <v>0</v>
      </c>
      <c r="FV74">
        <v>0</v>
      </c>
    </row>
    <row r="75" spans="1:178" x14ac:dyDescent="0.25">
      <c r="A75" t="s">
        <v>213</v>
      </c>
      <c r="B75" t="s">
        <v>196</v>
      </c>
      <c r="C75" t="s">
        <v>185</v>
      </c>
      <c r="D75" t="s">
        <v>34</v>
      </c>
      <c r="E75" t="s">
        <v>212</v>
      </c>
      <c r="F75" t="s">
        <v>195</v>
      </c>
      <c r="G75" t="s">
        <v>23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0</v>
      </c>
      <c r="DJ75">
        <v>0</v>
      </c>
      <c r="DK75">
        <v>0</v>
      </c>
      <c r="DL75">
        <v>0</v>
      </c>
      <c r="DM75">
        <v>0</v>
      </c>
      <c r="DN75">
        <v>0</v>
      </c>
      <c r="DO75">
        <v>0</v>
      </c>
      <c r="DP75">
        <v>0</v>
      </c>
      <c r="DQ75">
        <v>0</v>
      </c>
      <c r="DR75">
        <v>0</v>
      </c>
      <c r="DS75">
        <v>0</v>
      </c>
      <c r="DT75">
        <v>0</v>
      </c>
      <c r="DU75">
        <v>0</v>
      </c>
      <c r="DV75">
        <v>0</v>
      </c>
      <c r="DW75">
        <v>0</v>
      </c>
      <c r="DX75">
        <v>0</v>
      </c>
      <c r="DY75">
        <v>0</v>
      </c>
      <c r="DZ75">
        <v>0</v>
      </c>
      <c r="EA75">
        <v>0</v>
      </c>
      <c r="EB75">
        <v>0</v>
      </c>
      <c r="EC75">
        <v>0</v>
      </c>
      <c r="ED75">
        <v>0</v>
      </c>
      <c r="EE75">
        <v>0</v>
      </c>
      <c r="EF75">
        <v>0</v>
      </c>
      <c r="EG75">
        <v>0</v>
      </c>
      <c r="EH75">
        <v>0</v>
      </c>
      <c r="EI75">
        <v>0</v>
      </c>
      <c r="EJ75">
        <v>0</v>
      </c>
      <c r="EK75">
        <v>0</v>
      </c>
      <c r="EL75">
        <v>0</v>
      </c>
      <c r="EM75">
        <v>0</v>
      </c>
      <c r="EN75">
        <v>0</v>
      </c>
      <c r="EO75">
        <v>0</v>
      </c>
      <c r="EP75">
        <v>0</v>
      </c>
      <c r="EQ75">
        <v>0</v>
      </c>
      <c r="ER75">
        <v>0</v>
      </c>
      <c r="ES75">
        <v>0</v>
      </c>
      <c r="ET75">
        <v>0</v>
      </c>
      <c r="EU75">
        <v>0</v>
      </c>
      <c r="EV75">
        <v>0</v>
      </c>
      <c r="EW75">
        <v>0</v>
      </c>
      <c r="EX75">
        <v>0</v>
      </c>
      <c r="EY75">
        <v>0</v>
      </c>
      <c r="EZ75">
        <v>0</v>
      </c>
      <c r="FA75">
        <v>0</v>
      </c>
      <c r="FB75">
        <v>0</v>
      </c>
      <c r="FC75">
        <v>0</v>
      </c>
      <c r="FD75">
        <v>0</v>
      </c>
      <c r="FE75">
        <v>0</v>
      </c>
      <c r="FF75">
        <v>0</v>
      </c>
      <c r="FG75">
        <v>0</v>
      </c>
      <c r="FH75">
        <v>0</v>
      </c>
      <c r="FI75">
        <v>0</v>
      </c>
      <c r="FJ75">
        <v>0</v>
      </c>
      <c r="FK75">
        <v>0</v>
      </c>
      <c r="FL75">
        <v>0</v>
      </c>
      <c r="FM75">
        <v>0</v>
      </c>
      <c r="FN75">
        <v>0</v>
      </c>
      <c r="FO75">
        <v>0</v>
      </c>
      <c r="FP75">
        <v>0</v>
      </c>
      <c r="FQ75">
        <v>0</v>
      </c>
      <c r="FR75">
        <v>0</v>
      </c>
      <c r="FS75">
        <v>0</v>
      </c>
      <c r="FT75">
        <v>0</v>
      </c>
      <c r="FU75">
        <v>0</v>
      </c>
      <c r="FV75">
        <v>0</v>
      </c>
    </row>
    <row r="76" spans="1:178" x14ac:dyDescent="0.25">
      <c r="A76" t="s">
        <v>213</v>
      </c>
      <c r="B76" t="s">
        <v>196</v>
      </c>
      <c r="C76" t="s">
        <v>185</v>
      </c>
      <c r="D76" t="s">
        <v>34</v>
      </c>
      <c r="E76" t="s">
        <v>212</v>
      </c>
      <c r="F76" t="s">
        <v>192</v>
      </c>
      <c r="G76" t="s">
        <v>23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>
        <v>0</v>
      </c>
      <c r="DC76">
        <v>0</v>
      </c>
      <c r="DD76">
        <v>0</v>
      </c>
      <c r="DE76">
        <v>0</v>
      </c>
      <c r="DF76">
        <v>0</v>
      </c>
      <c r="DG76">
        <v>0</v>
      </c>
      <c r="DH76">
        <v>0</v>
      </c>
      <c r="DI76">
        <v>0</v>
      </c>
      <c r="DJ76">
        <v>0</v>
      </c>
      <c r="DK76">
        <v>0</v>
      </c>
      <c r="DL76">
        <v>0</v>
      </c>
      <c r="DM76">
        <v>0</v>
      </c>
      <c r="DN76">
        <v>0</v>
      </c>
      <c r="DO76">
        <v>0</v>
      </c>
      <c r="DP76">
        <v>0</v>
      </c>
      <c r="DQ76">
        <v>0</v>
      </c>
      <c r="DR76">
        <v>0</v>
      </c>
      <c r="DS76">
        <v>0</v>
      </c>
      <c r="DT76">
        <v>0</v>
      </c>
      <c r="DU76">
        <v>0</v>
      </c>
      <c r="DV76">
        <v>0</v>
      </c>
      <c r="DW76">
        <v>0</v>
      </c>
      <c r="DX76">
        <v>0</v>
      </c>
      <c r="DY76">
        <v>0</v>
      </c>
      <c r="DZ76">
        <v>0</v>
      </c>
      <c r="EA76">
        <v>0</v>
      </c>
      <c r="EB76">
        <v>0</v>
      </c>
      <c r="EC76">
        <v>0</v>
      </c>
      <c r="ED76">
        <v>0</v>
      </c>
      <c r="EE76">
        <v>0</v>
      </c>
      <c r="EF76">
        <v>0</v>
      </c>
      <c r="EG76">
        <v>0</v>
      </c>
      <c r="EH76">
        <v>0</v>
      </c>
      <c r="EI76">
        <v>0</v>
      </c>
      <c r="EJ76">
        <v>0</v>
      </c>
      <c r="EK76">
        <v>0</v>
      </c>
      <c r="EL76">
        <v>0</v>
      </c>
      <c r="EM76">
        <v>0</v>
      </c>
      <c r="EN76">
        <v>0</v>
      </c>
      <c r="EO76">
        <v>0</v>
      </c>
      <c r="EP76">
        <v>0</v>
      </c>
      <c r="EQ76">
        <v>0</v>
      </c>
      <c r="ER76">
        <v>0</v>
      </c>
      <c r="ES76">
        <v>0</v>
      </c>
      <c r="ET76">
        <v>0</v>
      </c>
      <c r="EU76">
        <v>0</v>
      </c>
      <c r="EV76">
        <v>0</v>
      </c>
      <c r="EW76">
        <v>0</v>
      </c>
      <c r="EX76">
        <v>0</v>
      </c>
      <c r="EY76">
        <v>0</v>
      </c>
      <c r="EZ76">
        <v>0</v>
      </c>
      <c r="FA76">
        <v>0</v>
      </c>
      <c r="FB76">
        <v>0</v>
      </c>
      <c r="FC76">
        <v>0</v>
      </c>
      <c r="FD76">
        <v>0</v>
      </c>
      <c r="FE76">
        <v>0</v>
      </c>
      <c r="FF76">
        <v>0</v>
      </c>
      <c r="FG76">
        <v>0</v>
      </c>
      <c r="FH76">
        <v>0</v>
      </c>
      <c r="FI76">
        <v>0</v>
      </c>
      <c r="FJ76">
        <v>0</v>
      </c>
      <c r="FK76">
        <v>0</v>
      </c>
      <c r="FL76">
        <v>0</v>
      </c>
      <c r="FM76">
        <v>0</v>
      </c>
      <c r="FN76">
        <v>0</v>
      </c>
      <c r="FO76">
        <v>0</v>
      </c>
      <c r="FP76">
        <v>0</v>
      </c>
      <c r="FQ76">
        <v>0</v>
      </c>
      <c r="FR76">
        <v>0</v>
      </c>
      <c r="FS76">
        <v>0</v>
      </c>
      <c r="FT76">
        <v>0</v>
      </c>
      <c r="FU76">
        <v>0</v>
      </c>
      <c r="FV76">
        <v>0</v>
      </c>
    </row>
    <row r="77" spans="1:178" x14ac:dyDescent="0.25">
      <c r="A77" t="s">
        <v>213</v>
      </c>
      <c r="B77" t="s">
        <v>196</v>
      </c>
      <c r="C77" t="s">
        <v>185</v>
      </c>
      <c r="D77" t="s">
        <v>34</v>
      </c>
      <c r="E77" t="s">
        <v>212</v>
      </c>
      <c r="F77" t="s">
        <v>193</v>
      </c>
      <c r="G77" t="s">
        <v>23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>
        <v>0</v>
      </c>
      <c r="DC77">
        <v>0</v>
      </c>
      <c r="DD77">
        <v>0</v>
      </c>
      <c r="DE77">
        <v>0</v>
      </c>
      <c r="DF77">
        <v>0</v>
      </c>
      <c r="DG77">
        <v>0</v>
      </c>
      <c r="DH77">
        <v>0</v>
      </c>
      <c r="DI77">
        <v>0</v>
      </c>
      <c r="DJ77">
        <v>0</v>
      </c>
      <c r="DK77">
        <v>0</v>
      </c>
      <c r="DL77">
        <v>0</v>
      </c>
      <c r="DM77">
        <v>0</v>
      </c>
      <c r="DN77">
        <v>0</v>
      </c>
      <c r="DO77">
        <v>0</v>
      </c>
      <c r="DP77">
        <v>0</v>
      </c>
      <c r="DQ77">
        <v>0</v>
      </c>
      <c r="DR77">
        <v>0</v>
      </c>
      <c r="DS77">
        <v>0</v>
      </c>
      <c r="DT77">
        <v>0</v>
      </c>
      <c r="DU77">
        <v>0</v>
      </c>
      <c r="DV77">
        <v>0</v>
      </c>
      <c r="DW77">
        <v>0</v>
      </c>
      <c r="DX77">
        <v>0</v>
      </c>
      <c r="DY77">
        <v>0</v>
      </c>
      <c r="DZ77">
        <v>0</v>
      </c>
      <c r="EA77">
        <v>0</v>
      </c>
      <c r="EB77">
        <v>0</v>
      </c>
      <c r="EC77">
        <v>0</v>
      </c>
      <c r="ED77">
        <v>0</v>
      </c>
      <c r="EE77">
        <v>0</v>
      </c>
      <c r="EF77">
        <v>0</v>
      </c>
      <c r="EG77">
        <v>0</v>
      </c>
      <c r="EH77">
        <v>0</v>
      </c>
      <c r="EI77">
        <v>0</v>
      </c>
      <c r="EJ77">
        <v>0</v>
      </c>
      <c r="EK77">
        <v>0</v>
      </c>
      <c r="EL77">
        <v>0</v>
      </c>
      <c r="EM77">
        <v>0</v>
      </c>
      <c r="EN77">
        <v>0</v>
      </c>
      <c r="EO77">
        <v>0</v>
      </c>
      <c r="EP77">
        <v>0</v>
      </c>
      <c r="EQ77">
        <v>0</v>
      </c>
      <c r="ER77">
        <v>0</v>
      </c>
      <c r="ES77">
        <v>0</v>
      </c>
      <c r="ET77">
        <v>0</v>
      </c>
      <c r="EU77">
        <v>0</v>
      </c>
      <c r="EV77">
        <v>0</v>
      </c>
      <c r="EW77">
        <v>0</v>
      </c>
      <c r="EX77">
        <v>0</v>
      </c>
      <c r="EY77">
        <v>0</v>
      </c>
      <c r="EZ77">
        <v>0</v>
      </c>
      <c r="FA77">
        <v>0</v>
      </c>
      <c r="FB77">
        <v>0</v>
      </c>
      <c r="FC77">
        <v>0</v>
      </c>
      <c r="FD77">
        <v>0</v>
      </c>
      <c r="FE77">
        <v>0</v>
      </c>
      <c r="FF77">
        <v>0</v>
      </c>
      <c r="FG77">
        <v>0</v>
      </c>
      <c r="FH77">
        <v>0</v>
      </c>
      <c r="FI77">
        <v>0</v>
      </c>
      <c r="FJ77">
        <v>0</v>
      </c>
      <c r="FK77">
        <v>0</v>
      </c>
      <c r="FL77">
        <v>0</v>
      </c>
      <c r="FM77">
        <v>0</v>
      </c>
      <c r="FN77">
        <v>0</v>
      </c>
      <c r="FO77">
        <v>0</v>
      </c>
      <c r="FP77">
        <v>0</v>
      </c>
      <c r="FQ77">
        <v>0</v>
      </c>
      <c r="FR77">
        <v>0</v>
      </c>
      <c r="FS77">
        <v>0</v>
      </c>
      <c r="FT77">
        <v>0</v>
      </c>
      <c r="FU77">
        <v>0</v>
      </c>
      <c r="FV77">
        <v>0</v>
      </c>
    </row>
    <row r="78" spans="1:178" x14ac:dyDescent="0.25">
      <c r="A78" t="s">
        <v>213</v>
      </c>
      <c r="B78" t="s">
        <v>196</v>
      </c>
      <c r="C78" t="s">
        <v>185</v>
      </c>
      <c r="D78" t="s">
        <v>33</v>
      </c>
      <c r="E78" t="s">
        <v>212</v>
      </c>
      <c r="F78" t="s">
        <v>194</v>
      </c>
      <c r="G78" t="s">
        <v>23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>
        <v>0</v>
      </c>
      <c r="DC78">
        <v>0</v>
      </c>
      <c r="DD78">
        <v>0</v>
      </c>
      <c r="DE78">
        <v>0</v>
      </c>
      <c r="DF78">
        <v>0</v>
      </c>
      <c r="DG78">
        <v>0</v>
      </c>
      <c r="DH78">
        <v>0</v>
      </c>
      <c r="DI78">
        <v>0</v>
      </c>
      <c r="DJ78">
        <v>0</v>
      </c>
      <c r="DK78">
        <v>0</v>
      </c>
      <c r="DL78">
        <v>0</v>
      </c>
      <c r="DM78">
        <v>0</v>
      </c>
      <c r="DN78">
        <v>0</v>
      </c>
      <c r="DO78">
        <v>0</v>
      </c>
      <c r="DP78">
        <v>0</v>
      </c>
      <c r="DQ78">
        <v>0</v>
      </c>
      <c r="DR78">
        <v>0</v>
      </c>
      <c r="DS78">
        <v>0</v>
      </c>
      <c r="DT78">
        <v>0</v>
      </c>
      <c r="DU78">
        <v>0</v>
      </c>
      <c r="DV78">
        <v>0</v>
      </c>
      <c r="DW78">
        <v>0</v>
      </c>
      <c r="DX78">
        <v>0</v>
      </c>
      <c r="DY78">
        <v>0</v>
      </c>
      <c r="DZ78">
        <v>0</v>
      </c>
      <c r="EA78">
        <v>0</v>
      </c>
      <c r="EB78">
        <v>0</v>
      </c>
      <c r="EC78">
        <v>0</v>
      </c>
      <c r="ED78">
        <v>0</v>
      </c>
      <c r="EE78">
        <v>0</v>
      </c>
      <c r="EF78">
        <v>0</v>
      </c>
      <c r="EG78">
        <v>0</v>
      </c>
      <c r="EH78">
        <v>0</v>
      </c>
      <c r="EI78">
        <v>0</v>
      </c>
      <c r="EJ78">
        <v>0</v>
      </c>
      <c r="EK78">
        <v>0</v>
      </c>
      <c r="EL78">
        <v>0</v>
      </c>
      <c r="EM78">
        <v>0</v>
      </c>
      <c r="EN78">
        <v>0</v>
      </c>
      <c r="EO78">
        <v>0</v>
      </c>
      <c r="EP78">
        <v>0</v>
      </c>
      <c r="EQ78">
        <v>0</v>
      </c>
      <c r="ER78">
        <v>0</v>
      </c>
      <c r="ES78">
        <v>0</v>
      </c>
      <c r="ET78">
        <v>0</v>
      </c>
      <c r="EU78">
        <v>0</v>
      </c>
      <c r="EV78">
        <v>0</v>
      </c>
      <c r="EW78">
        <v>0</v>
      </c>
      <c r="EX78">
        <v>0</v>
      </c>
      <c r="EY78">
        <v>0</v>
      </c>
      <c r="EZ78">
        <v>0</v>
      </c>
      <c r="FA78">
        <v>0</v>
      </c>
      <c r="FB78">
        <v>0</v>
      </c>
      <c r="FC78">
        <v>0</v>
      </c>
      <c r="FD78">
        <v>0</v>
      </c>
      <c r="FE78">
        <v>0</v>
      </c>
      <c r="FF78">
        <v>0</v>
      </c>
      <c r="FG78">
        <v>0</v>
      </c>
      <c r="FH78">
        <v>0</v>
      </c>
      <c r="FI78">
        <v>0</v>
      </c>
      <c r="FJ78">
        <v>0</v>
      </c>
      <c r="FK78">
        <v>0</v>
      </c>
      <c r="FL78">
        <v>0</v>
      </c>
      <c r="FM78">
        <v>0</v>
      </c>
      <c r="FN78">
        <v>0</v>
      </c>
      <c r="FO78">
        <v>0</v>
      </c>
      <c r="FP78">
        <v>0</v>
      </c>
      <c r="FQ78">
        <v>0</v>
      </c>
      <c r="FR78">
        <v>0</v>
      </c>
      <c r="FS78">
        <v>0</v>
      </c>
      <c r="FT78">
        <v>0</v>
      </c>
      <c r="FU78">
        <v>0</v>
      </c>
      <c r="FV78">
        <v>0</v>
      </c>
    </row>
    <row r="79" spans="1:178" x14ac:dyDescent="0.25">
      <c r="A79" t="s">
        <v>213</v>
      </c>
      <c r="B79" t="s">
        <v>196</v>
      </c>
      <c r="C79" t="s">
        <v>185</v>
      </c>
      <c r="D79" t="s">
        <v>33</v>
      </c>
      <c r="E79" t="s">
        <v>212</v>
      </c>
      <c r="F79" t="s">
        <v>195</v>
      </c>
      <c r="G79" t="s">
        <v>23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>
        <v>0</v>
      </c>
      <c r="DC79">
        <v>0</v>
      </c>
      <c r="DD79">
        <v>0</v>
      </c>
      <c r="DE79">
        <v>0</v>
      </c>
      <c r="DF79">
        <v>0</v>
      </c>
      <c r="DG79">
        <v>0</v>
      </c>
      <c r="DH79">
        <v>0</v>
      </c>
      <c r="DI79">
        <v>0</v>
      </c>
      <c r="DJ79">
        <v>0</v>
      </c>
      <c r="DK79">
        <v>0</v>
      </c>
      <c r="DL79">
        <v>0</v>
      </c>
      <c r="DM79">
        <v>0</v>
      </c>
      <c r="DN79">
        <v>0</v>
      </c>
      <c r="DO79">
        <v>0</v>
      </c>
      <c r="DP79">
        <v>0</v>
      </c>
      <c r="DQ79">
        <v>0</v>
      </c>
      <c r="DR79">
        <v>0</v>
      </c>
      <c r="DS79">
        <v>0</v>
      </c>
      <c r="DT79">
        <v>0</v>
      </c>
      <c r="DU79">
        <v>0</v>
      </c>
      <c r="DV79">
        <v>0</v>
      </c>
      <c r="DW79">
        <v>0</v>
      </c>
      <c r="DX79">
        <v>0</v>
      </c>
      <c r="DY79">
        <v>0</v>
      </c>
      <c r="DZ79">
        <v>0</v>
      </c>
      <c r="EA79">
        <v>0</v>
      </c>
      <c r="EB79">
        <v>0</v>
      </c>
      <c r="EC79">
        <v>0</v>
      </c>
      <c r="ED79">
        <v>0</v>
      </c>
      <c r="EE79">
        <v>0</v>
      </c>
      <c r="EF79">
        <v>0</v>
      </c>
      <c r="EG79">
        <v>0</v>
      </c>
      <c r="EH79">
        <v>0</v>
      </c>
      <c r="EI79">
        <v>0</v>
      </c>
      <c r="EJ79">
        <v>0</v>
      </c>
      <c r="EK79">
        <v>0</v>
      </c>
      <c r="EL79">
        <v>0</v>
      </c>
      <c r="EM79">
        <v>0</v>
      </c>
      <c r="EN79">
        <v>0</v>
      </c>
      <c r="EO79">
        <v>0</v>
      </c>
      <c r="EP79">
        <v>0</v>
      </c>
      <c r="EQ79">
        <v>0</v>
      </c>
      <c r="ER79">
        <v>0</v>
      </c>
      <c r="ES79">
        <v>0</v>
      </c>
      <c r="ET79">
        <v>0</v>
      </c>
      <c r="EU79">
        <v>0</v>
      </c>
      <c r="EV79">
        <v>0</v>
      </c>
      <c r="EW79">
        <v>0</v>
      </c>
      <c r="EX79">
        <v>0</v>
      </c>
      <c r="EY79">
        <v>0</v>
      </c>
      <c r="EZ79">
        <v>0</v>
      </c>
      <c r="FA79">
        <v>0</v>
      </c>
      <c r="FB79">
        <v>0</v>
      </c>
      <c r="FC79">
        <v>0</v>
      </c>
      <c r="FD79">
        <v>0</v>
      </c>
      <c r="FE79">
        <v>0</v>
      </c>
      <c r="FF79">
        <v>0</v>
      </c>
      <c r="FG79">
        <v>0</v>
      </c>
      <c r="FH79">
        <v>0</v>
      </c>
      <c r="FI79">
        <v>0</v>
      </c>
      <c r="FJ79">
        <v>0</v>
      </c>
      <c r="FK79">
        <v>0</v>
      </c>
      <c r="FL79">
        <v>0</v>
      </c>
      <c r="FM79">
        <v>0</v>
      </c>
      <c r="FN79">
        <v>0</v>
      </c>
      <c r="FO79">
        <v>0</v>
      </c>
      <c r="FP79">
        <v>0</v>
      </c>
      <c r="FQ79">
        <v>0</v>
      </c>
      <c r="FR79">
        <v>0</v>
      </c>
      <c r="FS79">
        <v>0</v>
      </c>
      <c r="FT79">
        <v>0</v>
      </c>
      <c r="FU79">
        <v>0</v>
      </c>
      <c r="FV79">
        <v>0</v>
      </c>
    </row>
    <row r="80" spans="1:178" x14ac:dyDescent="0.25">
      <c r="A80" t="s">
        <v>213</v>
      </c>
      <c r="B80" t="s">
        <v>196</v>
      </c>
      <c r="C80" t="s">
        <v>185</v>
      </c>
      <c r="D80" t="s">
        <v>33</v>
      </c>
      <c r="E80" t="s">
        <v>212</v>
      </c>
      <c r="F80" t="s">
        <v>192</v>
      </c>
      <c r="G80" t="s">
        <v>23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>
        <v>0</v>
      </c>
      <c r="DC80">
        <v>0</v>
      </c>
      <c r="DD80">
        <v>0</v>
      </c>
      <c r="DE80">
        <v>0</v>
      </c>
      <c r="DF80">
        <v>0</v>
      </c>
      <c r="DG80">
        <v>0</v>
      </c>
      <c r="DH80">
        <v>0</v>
      </c>
      <c r="DI80">
        <v>0</v>
      </c>
      <c r="DJ80">
        <v>0</v>
      </c>
      <c r="DK80">
        <v>0</v>
      </c>
      <c r="DL80">
        <v>0</v>
      </c>
      <c r="DM80">
        <v>0</v>
      </c>
      <c r="DN80">
        <v>0</v>
      </c>
      <c r="DO80">
        <v>0</v>
      </c>
      <c r="DP80">
        <v>0</v>
      </c>
      <c r="DQ80">
        <v>0</v>
      </c>
      <c r="DR80">
        <v>0</v>
      </c>
      <c r="DS80">
        <v>0</v>
      </c>
      <c r="DT80">
        <v>0</v>
      </c>
      <c r="DU80">
        <v>0</v>
      </c>
      <c r="DV80">
        <v>0</v>
      </c>
      <c r="DW80">
        <v>0</v>
      </c>
      <c r="DX80">
        <v>0</v>
      </c>
      <c r="DY80">
        <v>0</v>
      </c>
      <c r="DZ80">
        <v>0</v>
      </c>
      <c r="EA80">
        <v>0</v>
      </c>
      <c r="EB80">
        <v>0</v>
      </c>
      <c r="EC80">
        <v>0</v>
      </c>
      <c r="ED80">
        <v>0</v>
      </c>
      <c r="EE80">
        <v>0</v>
      </c>
      <c r="EF80">
        <v>0</v>
      </c>
      <c r="EG80">
        <v>0</v>
      </c>
      <c r="EH80">
        <v>0</v>
      </c>
      <c r="EI80">
        <v>0</v>
      </c>
      <c r="EJ80">
        <v>0</v>
      </c>
      <c r="EK80">
        <v>0</v>
      </c>
      <c r="EL80">
        <v>0</v>
      </c>
      <c r="EM80">
        <v>0</v>
      </c>
      <c r="EN80">
        <v>0</v>
      </c>
      <c r="EO80">
        <v>0</v>
      </c>
      <c r="EP80">
        <v>0</v>
      </c>
      <c r="EQ80">
        <v>0</v>
      </c>
      <c r="ER80">
        <v>0</v>
      </c>
      <c r="ES80">
        <v>0</v>
      </c>
      <c r="ET80">
        <v>0</v>
      </c>
      <c r="EU80">
        <v>0</v>
      </c>
      <c r="EV80">
        <v>0</v>
      </c>
      <c r="EW80">
        <v>0</v>
      </c>
      <c r="EX80">
        <v>0</v>
      </c>
      <c r="EY80">
        <v>0</v>
      </c>
      <c r="EZ80">
        <v>0</v>
      </c>
      <c r="FA80">
        <v>0</v>
      </c>
      <c r="FB80">
        <v>0</v>
      </c>
      <c r="FC80">
        <v>0</v>
      </c>
      <c r="FD80">
        <v>0</v>
      </c>
      <c r="FE80">
        <v>0</v>
      </c>
      <c r="FF80">
        <v>0</v>
      </c>
      <c r="FG80">
        <v>0</v>
      </c>
      <c r="FH80">
        <v>0</v>
      </c>
      <c r="FI80">
        <v>0</v>
      </c>
      <c r="FJ80">
        <v>0</v>
      </c>
      <c r="FK80">
        <v>0</v>
      </c>
      <c r="FL80">
        <v>0</v>
      </c>
      <c r="FM80">
        <v>0</v>
      </c>
      <c r="FN80">
        <v>0</v>
      </c>
      <c r="FO80">
        <v>0</v>
      </c>
      <c r="FP80">
        <v>0</v>
      </c>
      <c r="FQ80">
        <v>0</v>
      </c>
      <c r="FR80">
        <v>0</v>
      </c>
      <c r="FS80">
        <v>0</v>
      </c>
      <c r="FT80">
        <v>0</v>
      </c>
      <c r="FU80">
        <v>0</v>
      </c>
      <c r="FV80">
        <v>0</v>
      </c>
    </row>
    <row r="81" spans="1:178" x14ac:dyDescent="0.25">
      <c r="A81" t="s">
        <v>213</v>
      </c>
      <c r="B81" t="s">
        <v>196</v>
      </c>
      <c r="C81" t="s">
        <v>185</v>
      </c>
      <c r="D81" t="s">
        <v>33</v>
      </c>
      <c r="E81" t="s">
        <v>212</v>
      </c>
      <c r="F81" t="s">
        <v>193</v>
      </c>
      <c r="G81" t="s">
        <v>23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>
        <v>0</v>
      </c>
      <c r="DC81">
        <v>0</v>
      </c>
      <c r="DD81">
        <v>0</v>
      </c>
      <c r="DE81">
        <v>0</v>
      </c>
      <c r="DF81">
        <v>0</v>
      </c>
      <c r="DG81">
        <v>0</v>
      </c>
      <c r="DH81">
        <v>0</v>
      </c>
      <c r="DI81">
        <v>0</v>
      </c>
      <c r="DJ81">
        <v>0</v>
      </c>
      <c r="DK81">
        <v>0</v>
      </c>
      <c r="DL81">
        <v>0</v>
      </c>
      <c r="DM81">
        <v>0</v>
      </c>
      <c r="DN81">
        <v>0</v>
      </c>
      <c r="DO81">
        <v>0</v>
      </c>
      <c r="DP81">
        <v>0</v>
      </c>
      <c r="DQ81">
        <v>0</v>
      </c>
      <c r="DR81">
        <v>0</v>
      </c>
      <c r="DS81">
        <v>0</v>
      </c>
      <c r="DT81">
        <v>0</v>
      </c>
      <c r="DU81">
        <v>0</v>
      </c>
      <c r="DV81">
        <v>0</v>
      </c>
      <c r="DW81">
        <v>0</v>
      </c>
      <c r="DX81">
        <v>0</v>
      </c>
      <c r="DY81">
        <v>0</v>
      </c>
      <c r="DZ81">
        <v>0</v>
      </c>
      <c r="EA81">
        <v>0</v>
      </c>
      <c r="EB81">
        <v>0</v>
      </c>
      <c r="EC81">
        <v>0</v>
      </c>
      <c r="ED81">
        <v>0</v>
      </c>
      <c r="EE81">
        <v>0</v>
      </c>
      <c r="EF81">
        <v>0</v>
      </c>
      <c r="EG81">
        <v>0</v>
      </c>
      <c r="EH81">
        <v>0</v>
      </c>
      <c r="EI81">
        <v>0</v>
      </c>
      <c r="EJ81">
        <v>0</v>
      </c>
      <c r="EK81">
        <v>0</v>
      </c>
      <c r="EL81">
        <v>0</v>
      </c>
      <c r="EM81">
        <v>0</v>
      </c>
      <c r="EN81">
        <v>0</v>
      </c>
      <c r="EO81">
        <v>0</v>
      </c>
      <c r="EP81">
        <v>0</v>
      </c>
      <c r="EQ81">
        <v>0</v>
      </c>
      <c r="ER81">
        <v>0</v>
      </c>
      <c r="ES81">
        <v>0</v>
      </c>
      <c r="ET81">
        <v>0</v>
      </c>
      <c r="EU81">
        <v>0</v>
      </c>
      <c r="EV81">
        <v>0</v>
      </c>
      <c r="EW81">
        <v>0</v>
      </c>
      <c r="EX81">
        <v>0</v>
      </c>
      <c r="EY81">
        <v>0</v>
      </c>
      <c r="EZ81">
        <v>0</v>
      </c>
      <c r="FA81">
        <v>0</v>
      </c>
      <c r="FB81">
        <v>0</v>
      </c>
      <c r="FC81">
        <v>0</v>
      </c>
      <c r="FD81">
        <v>0</v>
      </c>
      <c r="FE81">
        <v>0</v>
      </c>
      <c r="FF81">
        <v>0</v>
      </c>
      <c r="FG81">
        <v>0</v>
      </c>
      <c r="FH81">
        <v>0</v>
      </c>
      <c r="FI81">
        <v>0</v>
      </c>
      <c r="FJ81">
        <v>0</v>
      </c>
      <c r="FK81">
        <v>0</v>
      </c>
      <c r="FL81">
        <v>0</v>
      </c>
      <c r="FM81">
        <v>0</v>
      </c>
      <c r="FN81">
        <v>0</v>
      </c>
      <c r="FO81">
        <v>0</v>
      </c>
      <c r="FP81">
        <v>0</v>
      </c>
      <c r="FQ81">
        <v>0</v>
      </c>
      <c r="FR81">
        <v>0</v>
      </c>
      <c r="FS81">
        <v>0</v>
      </c>
      <c r="FT81">
        <v>0</v>
      </c>
      <c r="FU81">
        <v>0</v>
      </c>
      <c r="FV81">
        <v>0</v>
      </c>
    </row>
    <row r="82" spans="1:178" x14ac:dyDescent="0.25">
      <c r="A82" t="s">
        <v>213</v>
      </c>
      <c r="B82" t="s">
        <v>196</v>
      </c>
      <c r="C82" t="s">
        <v>185</v>
      </c>
      <c r="D82" t="s">
        <v>30</v>
      </c>
      <c r="E82" t="s">
        <v>212</v>
      </c>
      <c r="F82" t="s">
        <v>194</v>
      </c>
      <c r="G82" t="s">
        <v>23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>
        <v>0</v>
      </c>
      <c r="DC82">
        <v>0</v>
      </c>
      <c r="DD82">
        <v>0</v>
      </c>
      <c r="DE82">
        <v>0</v>
      </c>
      <c r="DF82">
        <v>0</v>
      </c>
      <c r="DG82">
        <v>0</v>
      </c>
      <c r="DH82">
        <v>0</v>
      </c>
      <c r="DI82">
        <v>0</v>
      </c>
      <c r="DJ82">
        <v>0</v>
      </c>
      <c r="DK82">
        <v>0</v>
      </c>
      <c r="DL82">
        <v>0</v>
      </c>
      <c r="DM82">
        <v>0</v>
      </c>
      <c r="DN82">
        <v>0</v>
      </c>
      <c r="DO82">
        <v>0</v>
      </c>
      <c r="DP82">
        <v>0</v>
      </c>
      <c r="DQ82">
        <v>0</v>
      </c>
      <c r="DR82">
        <v>0</v>
      </c>
      <c r="DS82">
        <v>0</v>
      </c>
      <c r="DT82">
        <v>0</v>
      </c>
      <c r="DU82">
        <v>0</v>
      </c>
      <c r="DV82">
        <v>0</v>
      </c>
      <c r="DW82">
        <v>0</v>
      </c>
      <c r="DX82">
        <v>0</v>
      </c>
      <c r="DY82">
        <v>0</v>
      </c>
      <c r="DZ82">
        <v>0</v>
      </c>
      <c r="EA82">
        <v>0</v>
      </c>
      <c r="EB82">
        <v>0</v>
      </c>
      <c r="EC82">
        <v>0</v>
      </c>
      <c r="ED82">
        <v>0</v>
      </c>
      <c r="EE82">
        <v>0</v>
      </c>
      <c r="EF82">
        <v>0</v>
      </c>
      <c r="EG82">
        <v>0</v>
      </c>
      <c r="EH82">
        <v>0</v>
      </c>
      <c r="EI82">
        <v>0</v>
      </c>
      <c r="EJ82">
        <v>0</v>
      </c>
      <c r="EK82">
        <v>0</v>
      </c>
      <c r="EL82">
        <v>0</v>
      </c>
      <c r="EM82">
        <v>0</v>
      </c>
      <c r="EN82">
        <v>0</v>
      </c>
      <c r="EO82">
        <v>0</v>
      </c>
      <c r="EP82">
        <v>0</v>
      </c>
      <c r="EQ82">
        <v>0</v>
      </c>
      <c r="ER82">
        <v>0</v>
      </c>
      <c r="ES82">
        <v>0</v>
      </c>
      <c r="ET82">
        <v>0</v>
      </c>
      <c r="EU82">
        <v>0</v>
      </c>
      <c r="EV82">
        <v>0</v>
      </c>
      <c r="EW82">
        <v>0</v>
      </c>
      <c r="EX82">
        <v>0</v>
      </c>
      <c r="EY82">
        <v>0</v>
      </c>
      <c r="EZ82">
        <v>0</v>
      </c>
      <c r="FA82">
        <v>0</v>
      </c>
      <c r="FB82">
        <v>0</v>
      </c>
      <c r="FC82">
        <v>0</v>
      </c>
      <c r="FD82">
        <v>0</v>
      </c>
      <c r="FE82">
        <v>0</v>
      </c>
      <c r="FF82">
        <v>0</v>
      </c>
      <c r="FG82">
        <v>0</v>
      </c>
      <c r="FH82">
        <v>0</v>
      </c>
      <c r="FI82">
        <v>0</v>
      </c>
      <c r="FJ82">
        <v>0</v>
      </c>
      <c r="FK82">
        <v>0</v>
      </c>
      <c r="FL82">
        <v>0</v>
      </c>
      <c r="FM82">
        <v>0</v>
      </c>
      <c r="FN82">
        <v>0</v>
      </c>
      <c r="FO82">
        <v>0</v>
      </c>
      <c r="FP82">
        <v>0</v>
      </c>
      <c r="FQ82">
        <v>0</v>
      </c>
      <c r="FR82">
        <v>0</v>
      </c>
      <c r="FS82">
        <v>0</v>
      </c>
      <c r="FT82">
        <v>0</v>
      </c>
      <c r="FU82">
        <v>0</v>
      </c>
      <c r="FV82">
        <v>0</v>
      </c>
    </row>
    <row r="83" spans="1:178" x14ac:dyDescent="0.25">
      <c r="A83" t="s">
        <v>213</v>
      </c>
      <c r="B83" t="s">
        <v>196</v>
      </c>
      <c r="C83" t="s">
        <v>185</v>
      </c>
      <c r="D83" t="s">
        <v>30</v>
      </c>
      <c r="E83" t="s">
        <v>212</v>
      </c>
      <c r="F83" t="s">
        <v>195</v>
      </c>
      <c r="G83" t="s">
        <v>23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>
        <v>0</v>
      </c>
      <c r="DC83">
        <v>0</v>
      </c>
      <c r="DD83">
        <v>0</v>
      </c>
      <c r="DE83">
        <v>0</v>
      </c>
      <c r="DF83">
        <v>0</v>
      </c>
      <c r="DG83">
        <v>0</v>
      </c>
      <c r="DH83">
        <v>0</v>
      </c>
      <c r="DI83">
        <v>0</v>
      </c>
      <c r="DJ83">
        <v>0</v>
      </c>
      <c r="DK83">
        <v>0</v>
      </c>
      <c r="DL83">
        <v>0</v>
      </c>
      <c r="DM83">
        <v>0</v>
      </c>
      <c r="DN83">
        <v>0</v>
      </c>
      <c r="DO83">
        <v>0</v>
      </c>
      <c r="DP83">
        <v>0</v>
      </c>
      <c r="DQ83">
        <v>0</v>
      </c>
      <c r="DR83">
        <v>0</v>
      </c>
      <c r="DS83">
        <v>0</v>
      </c>
      <c r="DT83">
        <v>0</v>
      </c>
      <c r="DU83">
        <v>0</v>
      </c>
      <c r="DV83">
        <v>0</v>
      </c>
      <c r="DW83">
        <v>0</v>
      </c>
      <c r="DX83">
        <v>0</v>
      </c>
      <c r="DY83">
        <v>0</v>
      </c>
      <c r="DZ83">
        <v>0</v>
      </c>
      <c r="EA83">
        <v>0</v>
      </c>
      <c r="EB83">
        <v>0</v>
      </c>
      <c r="EC83">
        <v>0</v>
      </c>
      <c r="ED83">
        <v>0</v>
      </c>
      <c r="EE83">
        <v>0</v>
      </c>
      <c r="EF83">
        <v>0</v>
      </c>
      <c r="EG83">
        <v>0</v>
      </c>
      <c r="EH83">
        <v>0</v>
      </c>
      <c r="EI83">
        <v>0</v>
      </c>
      <c r="EJ83">
        <v>0</v>
      </c>
      <c r="EK83">
        <v>0</v>
      </c>
      <c r="EL83">
        <v>0</v>
      </c>
      <c r="EM83">
        <v>0</v>
      </c>
      <c r="EN83">
        <v>0</v>
      </c>
      <c r="EO83">
        <v>0</v>
      </c>
      <c r="EP83">
        <v>0</v>
      </c>
      <c r="EQ83">
        <v>0</v>
      </c>
      <c r="ER83">
        <v>0</v>
      </c>
      <c r="ES83">
        <v>0</v>
      </c>
      <c r="ET83">
        <v>0</v>
      </c>
      <c r="EU83">
        <v>0</v>
      </c>
      <c r="EV83">
        <v>0</v>
      </c>
      <c r="EW83">
        <v>0</v>
      </c>
      <c r="EX83">
        <v>0</v>
      </c>
      <c r="EY83">
        <v>0</v>
      </c>
      <c r="EZ83">
        <v>0</v>
      </c>
      <c r="FA83">
        <v>0</v>
      </c>
      <c r="FB83">
        <v>0</v>
      </c>
      <c r="FC83">
        <v>0</v>
      </c>
      <c r="FD83">
        <v>0</v>
      </c>
      <c r="FE83">
        <v>0</v>
      </c>
      <c r="FF83">
        <v>0</v>
      </c>
      <c r="FG83">
        <v>0</v>
      </c>
      <c r="FH83">
        <v>0</v>
      </c>
      <c r="FI83">
        <v>0</v>
      </c>
      <c r="FJ83">
        <v>0</v>
      </c>
      <c r="FK83">
        <v>0</v>
      </c>
      <c r="FL83">
        <v>0</v>
      </c>
      <c r="FM83">
        <v>0</v>
      </c>
      <c r="FN83">
        <v>0</v>
      </c>
      <c r="FO83">
        <v>0</v>
      </c>
      <c r="FP83">
        <v>0</v>
      </c>
      <c r="FQ83">
        <v>0</v>
      </c>
      <c r="FR83">
        <v>0</v>
      </c>
      <c r="FS83">
        <v>0</v>
      </c>
      <c r="FT83">
        <v>0</v>
      </c>
      <c r="FU83">
        <v>0</v>
      </c>
      <c r="FV83">
        <v>0</v>
      </c>
    </row>
    <row r="84" spans="1:178" x14ac:dyDescent="0.25">
      <c r="A84" t="s">
        <v>213</v>
      </c>
      <c r="B84" t="s">
        <v>196</v>
      </c>
      <c r="C84" t="s">
        <v>185</v>
      </c>
      <c r="D84" t="s">
        <v>30</v>
      </c>
      <c r="E84" t="s">
        <v>212</v>
      </c>
      <c r="F84" t="s">
        <v>192</v>
      </c>
      <c r="G84" t="s">
        <v>23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>
        <v>0</v>
      </c>
      <c r="DC84">
        <v>0</v>
      </c>
      <c r="DD84">
        <v>0</v>
      </c>
      <c r="DE84">
        <v>0</v>
      </c>
      <c r="DF84">
        <v>0</v>
      </c>
      <c r="DG84">
        <v>0</v>
      </c>
      <c r="DH84">
        <v>0</v>
      </c>
      <c r="DI84">
        <v>0</v>
      </c>
      <c r="DJ84">
        <v>0</v>
      </c>
      <c r="DK84">
        <v>0</v>
      </c>
      <c r="DL84">
        <v>0</v>
      </c>
      <c r="DM84">
        <v>0</v>
      </c>
      <c r="DN84">
        <v>0</v>
      </c>
      <c r="DO84">
        <v>0</v>
      </c>
      <c r="DP84">
        <v>0</v>
      </c>
      <c r="DQ84">
        <v>0</v>
      </c>
      <c r="DR84">
        <v>0</v>
      </c>
      <c r="DS84">
        <v>0</v>
      </c>
      <c r="DT84">
        <v>0</v>
      </c>
      <c r="DU84">
        <v>0</v>
      </c>
      <c r="DV84">
        <v>0</v>
      </c>
      <c r="DW84">
        <v>0</v>
      </c>
      <c r="DX84">
        <v>0</v>
      </c>
      <c r="DY84">
        <v>0</v>
      </c>
      <c r="DZ84">
        <v>0</v>
      </c>
      <c r="EA84">
        <v>0</v>
      </c>
      <c r="EB84">
        <v>0</v>
      </c>
      <c r="EC84">
        <v>0</v>
      </c>
      <c r="ED84">
        <v>0</v>
      </c>
      <c r="EE84">
        <v>0</v>
      </c>
      <c r="EF84">
        <v>0</v>
      </c>
      <c r="EG84">
        <v>0</v>
      </c>
      <c r="EH84">
        <v>0</v>
      </c>
      <c r="EI84">
        <v>0</v>
      </c>
      <c r="EJ84">
        <v>0</v>
      </c>
      <c r="EK84">
        <v>0</v>
      </c>
      <c r="EL84">
        <v>0</v>
      </c>
      <c r="EM84">
        <v>0</v>
      </c>
      <c r="EN84">
        <v>0</v>
      </c>
      <c r="EO84">
        <v>0</v>
      </c>
      <c r="EP84">
        <v>0</v>
      </c>
      <c r="EQ84">
        <v>0</v>
      </c>
      <c r="ER84">
        <v>0</v>
      </c>
      <c r="ES84">
        <v>0</v>
      </c>
      <c r="ET84">
        <v>0</v>
      </c>
      <c r="EU84">
        <v>0</v>
      </c>
      <c r="EV84">
        <v>0</v>
      </c>
      <c r="EW84">
        <v>0</v>
      </c>
      <c r="EX84">
        <v>0</v>
      </c>
      <c r="EY84">
        <v>0</v>
      </c>
      <c r="EZ84">
        <v>0</v>
      </c>
      <c r="FA84">
        <v>0</v>
      </c>
      <c r="FB84">
        <v>0</v>
      </c>
      <c r="FC84">
        <v>0</v>
      </c>
      <c r="FD84">
        <v>0</v>
      </c>
      <c r="FE84">
        <v>0</v>
      </c>
      <c r="FF84">
        <v>0</v>
      </c>
      <c r="FG84">
        <v>0</v>
      </c>
      <c r="FH84">
        <v>0</v>
      </c>
      <c r="FI84">
        <v>0</v>
      </c>
      <c r="FJ84">
        <v>0</v>
      </c>
      <c r="FK84">
        <v>0</v>
      </c>
      <c r="FL84">
        <v>0</v>
      </c>
      <c r="FM84">
        <v>0</v>
      </c>
      <c r="FN84">
        <v>0</v>
      </c>
      <c r="FO84">
        <v>0</v>
      </c>
      <c r="FP84">
        <v>0</v>
      </c>
      <c r="FQ84">
        <v>0</v>
      </c>
      <c r="FR84">
        <v>0</v>
      </c>
      <c r="FS84">
        <v>0</v>
      </c>
      <c r="FT84">
        <v>0</v>
      </c>
      <c r="FU84">
        <v>0</v>
      </c>
      <c r="FV84">
        <v>0</v>
      </c>
    </row>
    <row r="85" spans="1:178" x14ac:dyDescent="0.25">
      <c r="A85" t="s">
        <v>213</v>
      </c>
      <c r="B85" t="s">
        <v>196</v>
      </c>
      <c r="C85" t="s">
        <v>185</v>
      </c>
      <c r="D85" t="s">
        <v>30</v>
      </c>
      <c r="E85" t="s">
        <v>212</v>
      </c>
      <c r="F85" t="s">
        <v>193</v>
      </c>
      <c r="G85" t="s">
        <v>23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>
        <v>0</v>
      </c>
      <c r="DC85">
        <v>0</v>
      </c>
      <c r="DD85">
        <v>0</v>
      </c>
      <c r="DE85">
        <v>0</v>
      </c>
      <c r="DF85">
        <v>0</v>
      </c>
      <c r="DG85">
        <v>0</v>
      </c>
      <c r="DH85">
        <v>0</v>
      </c>
      <c r="DI85">
        <v>0</v>
      </c>
      <c r="DJ85">
        <v>0</v>
      </c>
      <c r="DK85">
        <v>0</v>
      </c>
      <c r="DL85">
        <v>0</v>
      </c>
      <c r="DM85">
        <v>0</v>
      </c>
      <c r="DN85">
        <v>0</v>
      </c>
      <c r="DO85">
        <v>0</v>
      </c>
      <c r="DP85">
        <v>0</v>
      </c>
      <c r="DQ85">
        <v>0</v>
      </c>
      <c r="DR85">
        <v>0</v>
      </c>
      <c r="DS85">
        <v>0</v>
      </c>
      <c r="DT85">
        <v>0</v>
      </c>
      <c r="DU85">
        <v>0</v>
      </c>
      <c r="DV85">
        <v>0</v>
      </c>
      <c r="DW85">
        <v>0</v>
      </c>
      <c r="DX85">
        <v>0</v>
      </c>
      <c r="DY85">
        <v>0</v>
      </c>
      <c r="DZ85">
        <v>0</v>
      </c>
      <c r="EA85">
        <v>0</v>
      </c>
      <c r="EB85">
        <v>0</v>
      </c>
      <c r="EC85">
        <v>0</v>
      </c>
      <c r="ED85">
        <v>0</v>
      </c>
      <c r="EE85">
        <v>0</v>
      </c>
      <c r="EF85">
        <v>0</v>
      </c>
      <c r="EG85">
        <v>0</v>
      </c>
      <c r="EH85">
        <v>0</v>
      </c>
      <c r="EI85">
        <v>0</v>
      </c>
      <c r="EJ85">
        <v>0</v>
      </c>
      <c r="EK85">
        <v>0</v>
      </c>
      <c r="EL85">
        <v>0</v>
      </c>
      <c r="EM85">
        <v>0</v>
      </c>
      <c r="EN85">
        <v>0</v>
      </c>
      <c r="EO85">
        <v>0</v>
      </c>
      <c r="EP85">
        <v>0</v>
      </c>
      <c r="EQ85">
        <v>0</v>
      </c>
      <c r="ER85">
        <v>0</v>
      </c>
      <c r="ES85">
        <v>0</v>
      </c>
      <c r="ET85">
        <v>0</v>
      </c>
      <c r="EU85">
        <v>0</v>
      </c>
      <c r="EV85">
        <v>0</v>
      </c>
      <c r="EW85">
        <v>0</v>
      </c>
      <c r="EX85">
        <v>0</v>
      </c>
      <c r="EY85">
        <v>0</v>
      </c>
      <c r="EZ85">
        <v>0</v>
      </c>
      <c r="FA85">
        <v>0</v>
      </c>
      <c r="FB85">
        <v>0</v>
      </c>
      <c r="FC85">
        <v>0</v>
      </c>
      <c r="FD85">
        <v>0</v>
      </c>
      <c r="FE85">
        <v>0</v>
      </c>
      <c r="FF85">
        <v>0</v>
      </c>
      <c r="FG85">
        <v>0</v>
      </c>
      <c r="FH85">
        <v>0</v>
      </c>
      <c r="FI85">
        <v>0</v>
      </c>
      <c r="FJ85">
        <v>0</v>
      </c>
      <c r="FK85">
        <v>0</v>
      </c>
      <c r="FL85">
        <v>0</v>
      </c>
      <c r="FM85">
        <v>0</v>
      </c>
      <c r="FN85">
        <v>0</v>
      </c>
      <c r="FO85">
        <v>0</v>
      </c>
      <c r="FP85">
        <v>0</v>
      </c>
      <c r="FQ85">
        <v>0</v>
      </c>
      <c r="FR85">
        <v>0</v>
      </c>
      <c r="FS85">
        <v>0</v>
      </c>
      <c r="FT85">
        <v>0</v>
      </c>
      <c r="FU85">
        <v>0</v>
      </c>
      <c r="FV85">
        <v>0</v>
      </c>
    </row>
    <row r="86" spans="1:178" x14ac:dyDescent="0.25">
      <c r="A86" t="s">
        <v>213</v>
      </c>
      <c r="B86" t="s">
        <v>196</v>
      </c>
      <c r="C86" t="s">
        <v>185</v>
      </c>
      <c r="D86" t="s">
        <v>32</v>
      </c>
      <c r="E86" t="s">
        <v>212</v>
      </c>
      <c r="F86" t="s">
        <v>194</v>
      </c>
      <c r="G86" t="s">
        <v>23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>
        <v>0</v>
      </c>
      <c r="DC86">
        <v>0</v>
      </c>
      <c r="DD86">
        <v>0</v>
      </c>
      <c r="DE86">
        <v>0</v>
      </c>
      <c r="DF86">
        <v>0</v>
      </c>
      <c r="DG86">
        <v>0</v>
      </c>
      <c r="DH86">
        <v>0</v>
      </c>
      <c r="DI86">
        <v>0</v>
      </c>
      <c r="DJ86">
        <v>0</v>
      </c>
      <c r="DK86">
        <v>0</v>
      </c>
      <c r="DL86">
        <v>0</v>
      </c>
      <c r="DM86">
        <v>0</v>
      </c>
      <c r="DN86">
        <v>0</v>
      </c>
      <c r="DO86">
        <v>0</v>
      </c>
      <c r="DP86">
        <v>0</v>
      </c>
      <c r="DQ86">
        <v>0</v>
      </c>
      <c r="DR86">
        <v>0</v>
      </c>
      <c r="DS86">
        <v>0</v>
      </c>
      <c r="DT86">
        <v>0</v>
      </c>
      <c r="DU86">
        <v>0</v>
      </c>
      <c r="DV86">
        <v>0</v>
      </c>
      <c r="DW86">
        <v>0</v>
      </c>
      <c r="DX86">
        <v>0</v>
      </c>
      <c r="DY86">
        <v>0</v>
      </c>
      <c r="DZ86">
        <v>0</v>
      </c>
      <c r="EA86">
        <v>0</v>
      </c>
      <c r="EB86">
        <v>0</v>
      </c>
      <c r="EC86">
        <v>0</v>
      </c>
      <c r="ED86">
        <v>0</v>
      </c>
      <c r="EE86">
        <v>0</v>
      </c>
      <c r="EF86">
        <v>0</v>
      </c>
      <c r="EG86">
        <v>0</v>
      </c>
      <c r="EH86">
        <v>0</v>
      </c>
      <c r="EI86">
        <v>0</v>
      </c>
      <c r="EJ86">
        <v>0</v>
      </c>
      <c r="EK86">
        <v>0</v>
      </c>
      <c r="EL86">
        <v>0</v>
      </c>
      <c r="EM86">
        <v>0</v>
      </c>
      <c r="EN86">
        <v>0</v>
      </c>
      <c r="EO86">
        <v>0</v>
      </c>
      <c r="EP86">
        <v>0</v>
      </c>
      <c r="EQ86">
        <v>0</v>
      </c>
      <c r="ER86">
        <v>0</v>
      </c>
      <c r="ES86">
        <v>0</v>
      </c>
      <c r="ET86">
        <v>0</v>
      </c>
      <c r="EU86">
        <v>0</v>
      </c>
      <c r="EV86">
        <v>0</v>
      </c>
      <c r="EW86">
        <v>0</v>
      </c>
      <c r="EX86">
        <v>0</v>
      </c>
      <c r="EY86">
        <v>0</v>
      </c>
      <c r="EZ86">
        <v>0</v>
      </c>
      <c r="FA86">
        <v>0</v>
      </c>
      <c r="FB86">
        <v>0</v>
      </c>
      <c r="FC86">
        <v>0</v>
      </c>
      <c r="FD86">
        <v>0</v>
      </c>
      <c r="FE86">
        <v>0</v>
      </c>
      <c r="FF86">
        <v>0</v>
      </c>
      <c r="FG86">
        <v>0</v>
      </c>
      <c r="FH86">
        <v>0</v>
      </c>
      <c r="FI86">
        <v>0</v>
      </c>
      <c r="FJ86">
        <v>0</v>
      </c>
      <c r="FK86">
        <v>0</v>
      </c>
      <c r="FL86">
        <v>0</v>
      </c>
      <c r="FM86">
        <v>0</v>
      </c>
      <c r="FN86">
        <v>0</v>
      </c>
      <c r="FO86">
        <v>0</v>
      </c>
      <c r="FP86">
        <v>0</v>
      </c>
      <c r="FQ86">
        <v>0</v>
      </c>
      <c r="FR86">
        <v>0</v>
      </c>
      <c r="FS86">
        <v>0</v>
      </c>
      <c r="FT86">
        <v>0</v>
      </c>
      <c r="FU86">
        <v>0</v>
      </c>
      <c r="FV86">
        <v>0</v>
      </c>
    </row>
    <row r="87" spans="1:178" x14ac:dyDescent="0.25">
      <c r="A87" t="s">
        <v>213</v>
      </c>
      <c r="B87" t="s">
        <v>196</v>
      </c>
      <c r="C87" t="s">
        <v>185</v>
      </c>
      <c r="D87" t="s">
        <v>32</v>
      </c>
      <c r="E87" t="s">
        <v>212</v>
      </c>
      <c r="F87" t="s">
        <v>195</v>
      </c>
      <c r="G87" t="s">
        <v>23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>
        <v>0</v>
      </c>
      <c r="DC87">
        <v>0</v>
      </c>
      <c r="DD87">
        <v>0</v>
      </c>
      <c r="DE87">
        <v>0</v>
      </c>
      <c r="DF87">
        <v>0</v>
      </c>
      <c r="DG87">
        <v>0</v>
      </c>
      <c r="DH87">
        <v>0</v>
      </c>
      <c r="DI87">
        <v>0</v>
      </c>
      <c r="DJ87">
        <v>0</v>
      </c>
      <c r="DK87">
        <v>0</v>
      </c>
      <c r="DL87">
        <v>0</v>
      </c>
      <c r="DM87">
        <v>0</v>
      </c>
      <c r="DN87">
        <v>0</v>
      </c>
      <c r="DO87">
        <v>0</v>
      </c>
      <c r="DP87">
        <v>0</v>
      </c>
      <c r="DQ87">
        <v>0</v>
      </c>
      <c r="DR87">
        <v>0</v>
      </c>
      <c r="DS87">
        <v>0</v>
      </c>
      <c r="DT87">
        <v>0</v>
      </c>
      <c r="DU87">
        <v>0</v>
      </c>
      <c r="DV87">
        <v>0</v>
      </c>
      <c r="DW87">
        <v>0</v>
      </c>
      <c r="DX87">
        <v>0</v>
      </c>
      <c r="DY87">
        <v>0</v>
      </c>
      <c r="DZ87">
        <v>0</v>
      </c>
      <c r="EA87">
        <v>0</v>
      </c>
      <c r="EB87">
        <v>0</v>
      </c>
      <c r="EC87">
        <v>0</v>
      </c>
      <c r="ED87">
        <v>0</v>
      </c>
      <c r="EE87">
        <v>0</v>
      </c>
      <c r="EF87">
        <v>0</v>
      </c>
      <c r="EG87">
        <v>0</v>
      </c>
      <c r="EH87">
        <v>0</v>
      </c>
      <c r="EI87">
        <v>0</v>
      </c>
      <c r="EJ87">
        <v>0</v>
      </c>
      <c r="EK87">
        <v>0</v>
      </c>
      <c r="EL87">
        <v>0</v>
      </c>
      <c r="EM87">
        <v>0</v>
      </c>
      <c r="EN87">
        <v>0</v>
      </c>
      <c r="EO87">
        <v>0</v>
      </c>
      <c r="EP87">
        <v>0</v>
      </c>
      <c r="EQ87">
        <v>0</v>
      </c>
      <c r="ER87">
        <v>0</v>
      </c>
      <c r="ES87">
        <v>0</v>
      </c>
      <c r="ET87">
        <v>0</v>
      </c>
      <c r="EU87">
        <v>0</v>
      </c>
      <c r="EV87">
        <v>0</v>
      </c>
      <c r="EW87">
        <v>0</v>
      </c>
      <c r="EX87">
        <v>0</v>
      </c>
      <c r="EY87">
        <v>0</v>
      </c>
      <c r="EZ87">
        <v>0</v>
      </c>
      <c r="FA87">
        <v>0</v>
      </c>
      <c r="FB87">
        <v>0</v>
      </c>
      <c r="FC87">
        <v>0</v>
      </c>
      <c r="FD87">
        <v>0</v>
      </c>
      <c r="FE87">
        <v>0</v>
      </c>
      <c r="FF87">
        <v>0</v>
      </c>
      <c r="FG87">
        <v>0</v>
      </c>
      <c r="FH87">
        <v>0</v>
      </c>
      <c r="FI87">
        <v>0</v>
      </c>
      <c r="FJ87">
        <v>0</v>
      </c>
      <c r="FK87">
        <v>0</v>
      </c>
      <c r="FL87">
        <v>0</v>
      </c>
      <c r="FM87">
        <v>0</v>
      </c>
      <c r="FN87">
        <v>0</v>
      </c>
      <c r="FO87">
        <v>0</v>
      </c>
      <c r="FP87">
        <v>0</v>
      </c>
      <c r="FQ87">
        <v>0</v>
      </c>
      <c r="FR87">
        <v>0</v>
      </c>
      <c r="FS87">
        <v>0</v>
      </c>
      <c r="FT87">
        <v>0</v>
      </c>
      <c r="FU87">
        <v>0</v>
      </c>
      <c r="FV87">
        <v>0</v>
      </c>
    </row>
    <row r="88" spans="1:178" x14ac:dyDescent="0.25">
      <c r="A88" t="s">
        <v>213</v>
      </c>
      <c r="B88" t="s">
        <v>196</v>
      </c>
      <c r="C88" t="s">
        <v>185</v>
      </c>
      <c r="D88" t="s">
        <v>32</v>
      </c>
      <c r="E88" t="s">
        <v>212</v>
      </c>
      <c r="F88" t="s">
        <v>192</v>
      </c>
      <c r="G88" t="s">
        <v>23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>
        <v>0</v>
      </c>
      <c r="DC88">
        <v>0</v>
      </c>
      <c r="DD88">
        <v>0</v>
      </c>
      <c r="DE88">
        <v>0</v>
      </c>
      <c r="DF88">
        <v>0</v>
      </c>
      <c r="DG88">
        <v>0</v>
      </c>
      <c r="DH88">
        <v>0</v>
      </c>
      <c r="DI88">
        <v>0</v>
      </c>
      <c r="DJ88">
        <v>0</v>
      </c>
      <c r="DK88">
        <v>0</v>
      </c>
      <c r="DL88">
        <v>0</v>
      </c>
      <c r="DM88">
        <v>0</v>
      </c>
      <c r="DN88">
        <v>0</v>
      </c>
      <c r="DO88">
        <v>0</v>
      </c>
      <c r="DP88">
        <v>0</v>
      </c>
      <c r="DQ88">
        <v>0</v>
      </c>
      <c r="DR88">
        <v>0</v>
      </c>
      <c r="DS88">
        <v>0</v>
      </c>
      <c r="DT88">
        <v>0</v>
      </c>
      <c r="DU88">
        <v>0</v>
      </c>
      <c r="DV88">
        <v>0</v>
      </c>
      <c r="DW88">
        <v>0</v>
      </c>
      <c r="DX88">
        <v>0</v>
      </c>
      <c r="DY88">
        <v>0</v>
      </c>
      <c r="DZ88">
        <v>0</v>
      </c>
      <c r="EA88">
        <v>0</v>
      </c>
      <c r="EB88">
        <v>0</v>
      </c>
      <c r="EC88">
        <v>0</v>
      </c>
      <c r="ED88">
        <v>0</v>
      </c>
      <c r="EE88">
        <v>0</v>
      </c>
      <c r="EF88">
        <v>0</v>
      </c>
      <c r="EG88">
        <v>0</v>
      </c>
      <c r="EH88">
        <v>0</v>
      </c>
      <c r="EI88">
        <v>0</v>
      </c>
      <c r="EJ88">
        <v>0</v>
      </c>
      <c r="EK88">
        <v>0</v>
      </c>
      <c r="EL88">
        <v>0</v>
      </c>
      <c r="EM88">
        <v>0</v>
      </c>
      <c r="EN88">
        <v>0</v>
      </c>
      <c r="EO88">
        <v>0</v>
      </c>
      <c r="EP88">
        <v>0</v>
      </c>
      <c r="EQ88">
        <v>0</v>
      </c>
      <c r="ER88">
        <v>0</v>
      </c>
      <c r="ES88">
        <v>0</v>
      </c>
      <c r="ET88">
        <v>0</v>
      </c>
      <c r="EU88">
        <v>0</v>
      </c>
      <c r="EV88">
        <v>0</v>
      </c>
      <c r="EW88">
        <v>0</v>
      </c>
      <c r="EX88">
        <v>0</v>
      </c>
      <c r="EY88">
        <v>0</v>
      </c>
      <c r="EZ88">
        <v>0</v>
      </c>
      <c r="FA88">
        <v>0</v>
      </c>
      <c r="FB88">
        <v>0</v>
      </c>
      <c r="FC88">
        <v>0</v>
      </c>
      <c r="FD88">
        <v>0</v>
      </c>
      <c r="FE88">
        <v>0</v>
      </c>
      <c r="FF88">
        <v>0</v>
      </c>
      <c r="FG88">
        <v>0</v>
      </c>
      <c r="FH88">
        <v>0</v>
      </c>
      <c r="FI88">
        <v>0</v>
      </c>
      <c r="FJ88">
        <v>0</v>
      </c>
      <c r="FK88">
        <v>0</v>
      </c>
      <c r="FL88">
        <v>0</v>
      </c>
      <c r="FM88">
        <v>0</v>
      </c>
      <c r="FN88">
        <v>0</v>
      </c>
      <c r="FO88">
        <v>0</v>
      </c>
      <c r="FP88">
        <v>0</v>
      </c>
      <c r="FQ88">
        <v>0</v>
      </c>
      <c r="FR88">
        <v>0</v>
      </c>
      <c r="FS88">
        <v>0</v>
      </c>
      <c r="FT88">
        <v>0</v>
      </c>
      <c r="FU88">
        <v>0</v>
      </c>
      <c r="FV88">
        <v>0</v>
      </c>
    </row>
    <row r="89" spans="1:178" x14ac:dyDescent="0.25">
      <c r="A89" t="s">
        <v>213</v>
      </c>
      <c r="B89" t="s">
        <v>196</v>
      </c>
      <c r="C89" t="s">
        <v>185</v>
      </c>
      <c r="D89" t="s">
        <v>32</v>
      </c>
      <c r="E89" t="s">
        <v>212</v>
      </c>
      <c r="F89" t="s">
        <v>193</v>
      </c>
      <c r="G89" t="s">
        <v>23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>
        <v>0</v>
      </c>
      <c r="DC89">
        <v>0</v>
      </c>
      <c r="DD89">
        <v>0</v>
      </c>
      <c r="DE89">
        <v>0</v>
      </c>
      <c r="DF89">
        <v>0</v>
      </c>
      <c r="DG89">
        <v>0</v>
      </c>
      <c r="DH89">
        <v>0</v>
      </c>
      <c r="DI89">
        <v>0</v>
      </c>
      <c r="DJ89">
        <v>0</v>
      </c>
      <c r="DK89">
        <v>0</v>
      </c>
      <c r="DL89">
        <v>0</v>
      </c>
      <c r="DM89">
        <v>0</v>
      </c>
      <c r="DN89">
        <v>0</v>
      </c>
      <c r="DO89">
        <v>0</v>
      </c>
      <c r="DP89">
        <v>0</v>
      </c>
      <c r="DQ89">
        <v>0</v>
      </c>
      <c r="DR89">
        <v>0</v>
      </c>
      <c r="DS89">
        <v>0</v>
      </c>
      <c r="DT89">
        <v>0</v>
      </c>
      <c r="DU89">
        <v>0</v>
      </c>
      <c r="DV89">
        <v>0</v>
      </c>
      <c r="DW89">
        <v>0</v>
      </c>
      <c r="DX89">
        <v>0</v>
      </c>
      <c r="DY89">
        <v>0</v>
      </c>
      <c r="DZ89">
        <v>0</v>
      </c>
      <c r="EA89">
        <v>0</v>
      </c>
      <c r="EB89">
        <v>0</v>
      </c>
      <c r="EC89">
        <v>0</v>
      </c>
      <c r="ED89">
        <v>0</v>
      </c>
      <c r="EE89">
        <v>0</v>
      </c>
      <c r="EF89">
        <v>0</v>
      </c>
      <c r="EG89">
        <v>0</v>
      </c>
      <c r="EH89">
        <v>0</v>
      </c>
      <c r="EI89">
        <v>0</v>
      </c>
      <c r="EJ89">
        <v>0</v>
      </c>
      <c r="EK89">
        <v>0</v>
      </c>
      <c r="EL89">
        <v>0</v>
      </c>
      <c r="EM89">
        <v>0</v>
      </c>
      <c r="EN89">
        <v>0</v>
      </c>
      <c r="EO89">
        <v>0</v>
      </c>
      <c r="EP89">
        <v>0</v>
      </c>
      <c r="EQ89">
        <v>0</v>
      </c>
      <c r="ER89">
        <v>0</v>
      </c>
      <c r="ES89">
        <v>0</v>
      </c>
      <c r="ET89">
        <v>0</v>
      </c>
      <c r="EU89">
        <v>0</v>
      </c>
      <c r="EV89">
        <v>0</v>
      </c>
      <c r="EW89">
        <v>0</v>
      </c>
      <c r="EX89">
        <v>0</v>
      </c>
      <c r="EY89">
        <v>0</v>
      </c>
      <c r="EZ89">
        <v>0</v>
      </c>
      <c r="FA89">
        <v>0</v>
      </c>
      <c r="FB89">
        <v>0</v>
      </c>
      <c r="FC89">
        <v>0</v>
      </c>
      <c r="FD89">
        <v>0</v>
      </c>
      <c r="FE89">
        <v>0</v>
      </c>
      <c r="FF89">
        <v>0</v>
      </c>
      <c r="FG89">
        <v>0</v>
      </c>
      <c r="FH89">
        <v>0</v>
      </c>
      <c r="FI89">
        <v>0</v>
      </c>
      <c r="FJ89">
        <v>0</v>
      </c>
      <c r="FK89">
        <v>0</v>
      </c>
      <c r="FL89">
        <v>0</v>
      </c>
      <c r="FM89">
        <v>0</v>
      </c>
      <c r="FN89">
        <v>0</v>
      </c>
      <c r="FO89">
        <v>0</v>
      </c>
      <c r="FP89">
        <v>0</v>
      </c>
      <c r="FQ89">
        <v>0</v>
      </c>
      <c r="FR89">
        <v>0</v>
      </c>
      <c r="FS89">
        <v>0</v>
      </c>
      <c r="FT89">
        <v>0</v>
      </c>
      <c r="FU89">
        <v>0</v>
      </c>
      <c r="FV89">
        <v>0</v>
      </c>
    </row>
    <row r="90" spans="1:178" x14ac:dyDescent="0.25">
      <c r="A90" t="s">
        <v>213</v>
      </c>
      <c r="B90" t="s">
        <v>196</v>
      </c>
      <c r="C90" t="s">
        <v>185</v>
      </c>
      <c r="D90" t="s">
        <v>38</v>
      </c>
      <c r="E90" t="s">
        <v>212</v>
      </c>
      <c r="F90" t="s">
        <v>194</v>
      </c>
      <c r="G90" t="s">
        <v>23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>
        <v>0</v>
      </c>
      <c r="DC90">
        <v>0</v>
      </c>
      <c r="DD90">
        <v>0</v>
      </c>
      <c r="DE90">
        <v>0</v>
      </c>
      <c r="DF90">
        <v>0</v>
      </c>
      <c r="DG90">
        <v>0</v>
      </c>
      <c r="DH90">
        <v>0</v>
      </c>
      <c r="DI90">
        <v>0</v>
      </c>
      <c r="DJ90">
        <v>0</v>
      </c>
      <c r="DK90">
        <v>0</v>
      </c>
      <c r="DL90">
        <v>0</v>
      </c>
      <c r="DM90">
        <v>0</v>
      </c>
      <c r="DN90">
        <v>0</v>
      </c>
      <c r="DO90">
        <v>0</v>
      </c>
      <c r="DP90">
        <v>0</v>
      </c>
      <c r="DQ90">
        <v>0</v>
      </c>
      <c r="DR90">
        <v>0</v>
      </c>
      <c r="DS90">
        <v>0</v>
      </c>
      <c r="DT90">
        <v>0</v>
      </c>
      <c r="DU90">
        <v>0</v>
      </c>
      <c r="DV90">
        <v>0</v>
      </c>
      <c r="DW90">
        <v>0</v>
      </c>
      <c r="DX90">
        <v>0</v>
      </c>
      <c r="DY90">
        <v>0</v>
      </c>
      <c r="DZ90">
        <v>0</v>
      </c>
      <c r="EA90">
        <v>0</v>
      </c>
      <c r="EB90">
        <v>0</v>
      </c>
      <c r="EC90">
        <v>0</v>
      </c>
      <c r="ED90">
        <v>0</v>
      </c>
      <c r="EE90">
        <v>0</v>
      </c>
      <c r="EF90">
        <v>0</v>
      </c>
      <c r="EG90">
        <v>0</v>
      </c>
      <c r="EH90">
        <v>0</v>
      </c>
      <c r="EI90">
        <v>0</v>
      </c>
      <c r="EJ90">
        <v>0</v>
      </c>
      <c r="EK90">
        <v>0</v>
      </c>
      <c r="EL90">
        <v>0</v>
      </c>
      <c r="EM90">
        <v>0</v>
      </c>
      <c r="EN90">
        <v>0</v>
      </c>
      <c r="EO90">
        <v>0</v>
      </c>
      <c r="EP90">
        <v>0</v>
      </c>
      <c r="EQ90">
        <v>0</v>
      </c>
      <c r="ER90">
        <v>0</v>
      </c>
      <c r="ES90">
        <v>0</v>
      </c>
      <c r="ET90">
        <v>0</v>
      </c>
      <c r="EU90">
        <v>0</v>
      </c>
      <c r="EV90">
        <v>0</v>
      </c>
      <c r="EW90">
        <v>0</v>
      </c>
      <c r="EX90">
        <v>0</v>
      </c>
      <c r="EY90">
        <v>0</v>
      </c>
      <c r="EZ90">
        <v>0</v>
      </c>
      <c r="FA90">
        <v>0</v>
      </c>
      <c r="FB90">
        <v>0</v>
      </c>
      <c r="FC90">
        <v>0</v>
      </c>
      <c r="FD90">
        <v>0</v>
      </c>
      <c r="FE90">
        <v>0</v>
      </c>
      <c r="FF90">
        <v>0</v>
      </c>
      <c r="FG90">
        <v>0</v>
      </c>
      <c r="FH90">
        <v>0</v>
      </c>
      <c r="FI90">
        <v>0</v>
      </c>
      <c r="FJ90">
        <v>0</v>
      </c>
      <c r="FK90">
        <v>0</v>
      </c>
      <c r="FL90">
        <v>0</v>
      </c>
      <c r="FM90">
        <v>0</v>
      </c>
      <c r="FN90">
        <v>0</v>
      </c>
      <c r="FO90">
        <v>0</v>
      </c>
      <c r="FP90">
        <v>0</v>
      </c>
      <c r="FQ90">
        <v>0</v>
      </c>
      <c r="FR90">
        <v>0</v>
      </c>
      <c r="FS90">
        <v>0</v>
      </c>
      <c r="FT90">
        <v>0</v>
      </c>
      <c r="FU90">
        <v>0</v>
      </c>
      <c r="FV90">
        <v>0</v>
      </c>
    </row>
    <row r="91" spans="1:178" x14ac:dyDescent="0.25">
      <c r="A91" t="s">
        <v>213</v>
      </c>
      <c r="B91" t="s">
        <v>196</v>
      </c>
      <c r="C91" t="s">
        <v>185</v>
      </c>
      <c r="D91" t="s">
        <v>38</v>
      </c>
      <c r="E91" t="s">
        <v>212</v>
      </c>
      <c r="F91" t="s">
        <v>195</v>
      </c>
      <c r="G91" t="s">
        <v>23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>
        <v>0</v>
      </c>
      <c r="DC91">
        <v>0</v>
      </c>
      <c r="DD91">
        <v>0</v>
      </c>
      <c r="DE91">
        <v>0</v>
      </c>
      <c r="DF91">
        <v>0</v>
      </c>
      <c r="DG91">
        <v>0</v>
      </c>
      <c r="DH91">
        <v>0</v>
      </c>
      <c r="DI91">
        <v>0</v>
      </c>
      <c r="DJ91">
        <v>0</v>
      </c>
      <c r="DK91">
        <v>0</v>
      </c>
      <c r="DL91">
        <v>0</v>
      </c>
      <c r="DM91">
        <v>0</v>
      </c>
      <c r="DN91">
        <v>0</v>
      </c>
      <c r="DO91">
        <v>0</v>
      </c>
      <c r="DP91">
        <v>0</v>
      </c>
      <c r="DQ91">
        <v>0</v>
      </c>
      <c r="DR91">
        <v>0</v>
      </c>
      <c r="DS91">
        <v>0</v>
      </c>
      <c r="DT91">
        <v>0</v>
      </c>
      <c r="DU91">
        <v>0</v>
      </c>
      <c r="DV91">
        <v>0</v>
      </c>
      <c r="DW91">
        <v>0</v>
      </c>
      <c r="DX91">
        <v>0</v>
      </c>
      <c r="DY91">
        <v>0</v>
      </c>
      <c r="DZ91">
        <v>0</v>
      </c>
      <c r="EA91">
        <v>0</v>
      </c>
      <c r="EB91">
        <v>0</v>
      </c>
      <c r="EC91">
        <v>0</v>
      </c>
      <c r="ED91">
        <v>0</v>
      </c>
      <c r="EE91">
        <v>0</v>
      </c>
      <c r="EF91">
        <v>0</v>
      </c>
      <c r="EG91">
        <v>0</v>
      </c>
      <c r="EH91">
        <v>0</v>
      </c>
      <c r="EI91">
        <v>0</v>
      </c>
      <c r="EJ91">
        <v>0</v>
      </c>
      <c r="EK91">
        <v>0</v>
      </c>
      <c r="EL91">
        <v>0</v>
      </c>
      <c r="EM91">
        <v>0</v>
      </c>
      <c r="EN91">
        <v>0</v>
      </c>
      <c r="EO91">
        <v>0</v>
      </c>
      <c r="EP91">
        <v>0</v>
      </c>
      <c r="EQ91">
        <v>0</v>
      </c>
      <c r="ER91">
        <v>0</v>
      </c>
      <c r="ES91">
        <v>0</v>
      </c>
      <c r="ET91">
        <v>0</v>
      </c>
      <c r="EU91">
        <v>0</v>
      </c>
      <c r="EV91">
        <v>0</v>
      </c>
      <c r="EW91">
        <v>0</v>
      </c>
      <c r="EX91">
        <v>0</v>
      </c>
      <c r="EY91">
        <v>0</v>
      </c>
      <c r="EZ91">
        <v>0</v>
      </c>
      <c r="FA91">
        <v>0</v>
      </c>
      <c r="FB91">
        <v>0</v>
      </c>
      <c r="FC91">
        <v>0</v>
      </c>
      <c r="FD91">
        <v>0</v>
      </c>
      <c r="FE91">
        <v>0</v>
      </c>
      <c r="FF91">
        <v>0</v>
      </c>
      <c r="FG91">
        <v>0</v>
      </c>
      <c r="FH91">
        <v>0</v>
      </c>
      <c r="FI91">
        <v>0</v>
      </c>
      <c r="FJ91">
        <v>0</v>
      </c>
      <c r="FK91">
        <v>0</v>
      </c>
      <c r="FL91">
        <v>0</v>
      </c>
      <c r="FM91">
        <v>0</v>
      </c>
      <c r="FN91">
        <v>0</v>
      </c>
      <c r="FO91">
        <v>0</v>
      </c>
      <c r="FP91">
        <v>0</v>
      </c>
      <c r="FQ91">
        <v>0</v>
      </c>
      <c r="FR91">
        <v>0</v>
      </c>
      <c r="FS91">
        <v>0</v>
      </c>
      <c r="FT91">
        <v>0</v>
      </c>
      <c r="FU91">
        <v>0</v>
      </c>
      <c r="FV91">
        <v>0</v>
      </c>
    </row>
    <row r="92" spans="1:178" x14ac:dyDescent="0.25">
      <c r="A92" t="s">
        <v>213</v>
      </c>
      <c r="B92" t="s">
        <v>196</v>
      </c>
      <c r="C92" t="s">
        <v>185</v>
      </c>
      <c r="D92" t="s">
        <v>38</v>
      </c>
      <c r="E92" t="s">
        <v>212</v>
      </c>
      <c r="F92" t="s">
        <v>192</v>
      </c>
      <c r="G92" t="s">
        <v>23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0</v>
      </c>
      <c r="DX92">
        <v>0</v>
      </c>
      <c r="DY92">
        <v>0</v>
      </c>
      <c r="DZ92">
        <v>0</v>
      </c>
      <c r="EA92">
        <v>0</v>
      </c>
      <c r="EB92">
        <v>0</v>
      </c>
      <c r="EC92">
        <v>0</v>
      </c>
      <c r="ED92">
        <v>0</v>
      </c>
      <c r="EE92">
        <v>0</v>
      </c>
      <c r="EF92">
        <v>0</v>
      </c>
      <c r="EG92">
        <v>0</v>
      </c>
      <c r="EH92">
        <v>0</v>
      </c>
      <c r="EI92">
        <v>0</v>
      </c>
      <c r="EJ92">
        <v>0</v>
      </c>
      <c r="EK92">
        <v>0</v>
      </c>
      <c r="EL92">
        <v>0</v>
      </c>
      <c r="EM92">
        <v>0</v>
      </c>
      <c r="EN92">
        <v>0</v>
      </c>
      <c r="EO92">
        <v>0</v>
      </c>
      <c r="EP92">
        <v>0</v>
      </c>
      <c r="EQ92">
        <v>0</v>
      </c>
      <c r="ER92">
        <v>0</v>
      </c>
      <c r="ES92">
        <v>0</v>
      </c>
      <c r="ET92">
        <v>0</v>
      </c>
      <c r="EU92">
        <v>0</v>
      </c>
      <c r="EV92">
        <v>0</v>
      </c>
      <c r="EW92">
        <v>0</v>
      </c>
      <c r="EX92">
        <v>0</v>
      </c>
      <c r="EY92">
        <v>0</v>
      </c>
      <c r="EZ92">
        <v>0</v>
      </c>
      <c r="FA92">
        <v>0</v>
      </c>
      <c r="FB92">
        <v>0</v>
      </c>
      <c r="FC92">
        <v>0</v>
      </c>
      <c r="FD92">
        <v>0</v>
      </c>
      <c r="FE92">
        <v>0</v>
      </c>
      <c r="FF92">
        <v>0</v>
      </c>
      <c r="FG92">
        <v>0</v>
      </c>
      <c r="FH92">
        <v>0</v>
      </c>
      <c r="FI92">
        <v>0</v>
      </c>
      <c r="FJ92">
        <v>0</v>
      </c>
      <c r="FK92">
        <v>0</v>
      </c>
      <c r="FL92">
        <v>0</v>
      </c>
      <c r="FM92">
        <v>0</v>
      </c>
      <c r="FN92">
        <v>0</v>
      </c>
      <c r="FO92">
        <v>0</v>
      </c>
      <c r="FP92">
        <v>0</v>
      </c>
      <c r="FQ92">
        <v>0</v>
      </c>
      <c r="FR92">
        <v>0</v>
      </c>
      <c r="FS92">
        <v>0</v>
      </c>
      <c r="FT92">
        <v>0</v>
      </c>
      <c r="FU92">
        <v>0</v>
      </c>
      <c r="FV92">
        <v>0</v>
      </c>
    </row>
    <row r="93" spans="1:178" x14ac:dyDescent="0.25">
      <c r="A93" t="s">
        <v>213</v>
      </c>
      <c r="B93" t="s">
        <v>196</v>
      </c>
      <c r="C93" t="s">
        <v>185</v>
      </c>
      <c r="D93" t="s">
        <v>38</v>
      </c>
      <c r="E93" t="s">
        <v>212</v>
      </c>
      <c r="F93" t="s">
        <v>193</v>
      </c>
      <c r="G93" t="s">
        <v>23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>
        <v>0</v>
      </c>
      <c r="DC93">
        <v>0</v>
      </c>
      <c r="DD93">
        <v>0</v>
      </c>
      <c r="DE93">
        <v>0</v>
      </c>
      <c r="DF93">
        <v>0</v>
      </c>
      <c r="DG93">
        <v>0</v>
      </c>
      <c r="DH93">
        <v>0</v>
      </c>
      <c r="DI93">
        <v>0</v>
      </c>
      <c r="DJ93">
        <v>0</v>
      </c>
      <c r="DK93">
        <v>0</v>
      </c>
      <c r="DL93">
        <v>0</v>
      </c>
      <c r="DM93">
        <v>0</v>
      </c>
      <c r="DN93">
        <v>0</v>
      </c>
      <c r="DO93">
        <v>0</v>
      </c>
      <c r="DP93">
        <v>0</v>
      </c>
      <c r="DQ93">
        <v>0</v>
      </c>
      <c r="DR93">
        <v>0</v>
      </c>
      <c r="DS93">
        <v>0</v>
      </c>
      <c r="DT93">
        <v>0</v>
      </c>
      <c r="DU93">
        <v>0</v>
      </c>
      <c r="DV93">
        <v>0</v>
      </c>
      <c r="DW93">
        <v>0</v>
      </c>
      <c r="DX93">
        <v>0</v>
      </c>
      <c r="DY93">
        <v>0</v>
      </c>
      <c r="DZ93">
        <v>0</v>
      </c>
      <c r="EA93">
        <v>0</v>
      </c>
      <c r="EB93">
        <v>0</v>
      </c>
      <c r="EC93">
        <v>0</v>
      </c>
      <c r="ED93">
        <v>0</v>
      </c>
      <c r="EE93">
        <v>0</v>
      </c>
      <c r="EF93">
        <v>0</v>
      </c>
      <c r="EG93">
        <v>0</v>
      </c>
      <c r="EH93">
        <v>0</v>
      </c>
      <c r="EI93">
        <v>0</v>
      </c>
      <c r="EJ93">
        <v>0</v>
      </c>
      <c r="EK93">
        <v>0</v>
      </c>
      <c r="EL93">
        <v>0</v>
      </c>
      <c r="EM93">
        <v>0</v>
      </c>
      <c r="EN93">
        <v>0</v>
      </c>
      <c r="EO93">
        <v>0</v>
      </c>
      <c r="EP93">
        <v>0</v>
      </c>
      <c r="EQ93">
        <v>0</v>
      </c>
      <c r="ER93">
        <v>0</v>
      </c>
      <c r="ES93">
        <v>0</v>
      </c>
      <c r="ET93">
        <v>0</v>
      </c>
      <c r="EU93">
        <v>0</v>
      </c>
      <c r="EV93">
        <v>0</v>
      </c>
      <c r="EW93">
        <v>0</v>
      </c>
      <c r="EX93">
        <v>0</v>
      </c>
      <c r="EY93">
        <v>0</v>
      </c>
      <c r="EZ93">
        <v>0</v>
      </c>
      <c r="FA93">
        <v>0</v>
      </c>
      <c r="FB93">
        <v>0</v>
      </c>
      <c r="FC93">
        <v>0</v>
      </c>
      <c r="FD93">
        <v>0</v>
      </c>
      <c r="FE93">
        <v>0</v>
      </c>
      <c r="FF93">
        <v>0</v>
      </c>
      <c r="FG93">
        <v>0</v>
      </c>
      <c r="FH93">
        <v>0</v>
      </c>
      <c r="FI93">
        <v>0</v>
      </c>
      <c r="FJ93">
        <v>0</v>
      </c>
      <c r="FK93">
        <v>0</v>
      </c>
      <c r="FL93">
        <v>0</v>
      </c>
      <c r="FM93">
        <v>0</v>
      </c>
      <c r="FN93">
        <v>0</v>
      </c>
      <c r="FO93">
        <v>0</v>
      </c>
      <c r="FP93">
        <v>0</v>
      </c>
      <c r="FQ93">
        <v>0</v>
      </c>
      <c r="FR93">
        <v>0</v>
      </c>
      <c r="FS93">
        <v>0</v>
      </c>
      <c r="FT93">
        <v>0</v>
      </c>
      <c r="FU93">
        <v>0</v>
      </c>
      <c r="FV93">
        <v>0</v>
      </c>
    </row>
    <row r="94" spans="1:178" x14ac:dyDescent="0.25">
      <c r="A94" t="s">
        <v>213</v>
      </c>
      <c r="B94" t="s">
        <v>196</v>
      </c>
      <c r="C94" t="s">
        <v>185</v>
      </c>
      <c r="D94" t="s">
        <v>37</v>
      </c>
      <c r="E94" t="s">
        <v>212</v>
      </c>
      <c r="F94" t="s">
        <v>194</v>
      </c>
      <c r="G94" t="s">
        <v>23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>
        <v>0</v>
      </c>
      <c r="DC94">
        <v>0</v>
      </c>
      <c r="DD94">
        <v>0</v>
      </c>
      <c r="DE94">
        <v>0</v>
      </c>
      <c r="DF94">
        <v>0</v>
      </c>
      <c r="DG94">
        <v>0</v>
      </c>
      <c r="DH94">
        <v>0</v>
      </c>
      <c r="DI94">
        <v>0</v>
      </c>
      <c r="DJ94">
        <v>0</v>
      </c>
      <c r="DK94">
        <v>0</v>
      </c>
      <c r="DL94">
        <v>0</v>
      </c>
      <c r="DM94">
        <v>0</v>
      </c>
      <c r="DN94">
        <v>0</v>
      </c>
      <c r="DO94">
        <v>0</v>
      </c>
      <c r="DP94">
        <v>0</v>
      </c>
      <c r="DQ94">
        <v>0</v>
      </c>
      <c r="DR94">
        <v>0</v>
      </c>
      <c r="DS94">
        <v>0</v>
      </c>
      <c r="DT94">
        <v>0</v>
      </c>
      <c r="DU94">
        <v>0</v>
      </c>
      <c r="DV94">
        <v>0</v>
      </c>
      <c r="DW94">
        <v>0</v>
      </c>
      <c r="DX94">
        <v>0</v>
      </c>
      <c r="DY94">
        <v>0</v>
      </c>
      <c r="DZ94">
        <v>0</v>
      </c>
      <c r="EA94">
        <v>0</v>
      </c>
      <c r="EB94">
        <v>0</v>
      </c>
      <c r="EC94">
        <v>0</v>
      </c>
      <c r="ED94">
        <v>0</v>
      </c>
      <c r="EE94">
        <v>0</v>
      </c>
      <c r="EF94">
        <v>0</v>
      </c>
      <c r="EG94">
        <v>0</v>
      </c>
      <c r="EH94">
        <v>0</v>
      </c>
      <c r="EI94">
        <v>0</v>
      </c>
      <c r="EJ94">
        <v>0</v>
      </c>
      <c r="EK94">
        <v>0</v>
      </c>
      <c r="EL94">
        <v>0</v>
      </c>
      <c r="EM94">
        <v>0</v>
      </c>
      <c r="EN94">
        <v>0</v>
      </c>
      <c r="EO94">
        <v>0</v>
      </c>
      <c r="EP94">
        <v>0</v>
      </c>
      <c r="EQ94">
        <v>0</v>
      </c>
      <c r="ER94">
        <v>0</v>
      </c>
      <c r="ES94">
        <v>0</v>
      </c>
      <c r="ET94">
        <v>0</v>
      </c>
      <c r="EU94">
        <v>0</v>
      </c>
      <c r="EV94">
        <v>0</v>
      </c>
      <c r="EW94">
        <v>0</v>
      </c>
      <c r="EX94">
        <v>0</v>
      </c>
      <c r="EY94">
        <v>0</v>
      </c>
      <c r="EZ94">
        <v>0</v>
      </c>
      <c r="FA94">
        <v>0</v>
      </c>
      <c r="FB94">
        <v>0</v>
      </c>
      <c r="FC94">
        <v>0</v>
      </c>
      <c r="FD94">
        <v>0</v>
      </c>
      <c r="FE94">
        <v>0</v>
      </c>
      <c r="FF94">
        <v>0</v>
      </c>
      <c r="FG94">
        <v>0</v>
      </c>
      <c r="FH94">
        <v>0</v>
      </c>
      <c r="FI94">
        <v>0</v>
      </c>
      <c r="FJ94">
        <v>0</v>
      </c>
      <c r="FK94">
        <v>0</v>
      </c>
      <c r="FL94">
        <v>0</v>
      </c>
      <c r="FM94">
        <v>0</v>
      </c>
      <c r="FN94">
        <v>0</v>
      </c>
      <c r="FO94">
        <v>0</v>
      </c>
      <c r="FP94">
        <v>0</v>
      </c>
      <c r="FQ94">
        <v>0</v>
      </c>
      <c r="FR94">
        <v>0</v>
      </c>
      <c r="FS94">
        <v>0</v>
      </c>
      <c r="FT94">
        <v>0</v>
      </c>
      <c r="FU94">
        <v>0</v>
      </c>
      <c r="FV94">
        <v>0</v>
      </c>
    </row>
    <row r="95" spans="1:178" x14ac:dyDescent="0.25">
      <c r="A95" t="s">
        <v>213</v>
      </c>
      <c r="B95" t="s">
        <v>196</v>
      </c>
      <c r="C95" t="s">
        <v>185</v>
      </c>
      <c r="D95" t="s">
        <v>37</v>
      </c>
      <c r="E95" t="s">
        <v>212</v>
      </c>
      <c r="F95" t="s">
        <v>195</v>
      </c>
      <c r="G95" t="s">
        <v>23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>
        <v>0</v>
      </c>
      <c r="DC95">
        <v>0</v>
      </c>
      <c r="DD95">
        <v>0</v>
      </c>
      <c r="DE95">
        <v>0</v>
      </c>
      <c r="DF95">
        <v>0</v>
      </c>
      <c r="DG95">
        <v>0</v>
      </c>
      <c r="DH95">
        <v>0</v>
      </c>
      <c r="DI95">
        <v>0</v>
      </c>
      <c r="DJ95">
        <v>0</v>
      </c>
      <c r="DK95">
        <v>0</v>
      </c>
      <c r="DL95">
        <v>0</v>
      </c>
      <c r="DM95">
        <v>0</v>
      </c>
      <c r="DN95">
        <v>0</v>
      </c>
      <c r="DO95">
        <v>0</v>
      </c>
      <c r="DP95">
        <v>0</v>
      </c>
      <c r="DQ95">
        <v>0</v>
      </c>
      <c r="DR95">
        <v>0</v>
      </c>
      <c r="DS95">
        <v>0</v>
      </c>
      <c r="DT95">
        <v>0</v>
      </c>
      <c r="DU95">
        <v>0</v>
      </c>
      <c r="DV95">
        <v>0</v>
      </c>
      <c r="DW95">
        <v>0</v>
      </c>
      <c r="DX95">
        <v>0</v>
      </c>
      <c r="DY95">
        <v>0</v>
      </c>
      <c r="DZ95">
        <v>0</v>
      </c>
      <c r="EA95">
        <v>0</v>
      </c>
      <c r="EB95">
        <v>0</v>
      </c>
      <c r="EC95">
        <v>0</v>
      </c>
      <c r="ED95">
        <v>0</v>
      </c>
      <c r="EE95">
        <v>0</v>
      </c>
      <c r="EF95">
        <v>0</v>
      </c>
      <c r="EG95">
        <v>0</v>
      </c>
      <c r="EH95">
        <v>0</v>
      </c>
      <c r="EI95">
        <v>0</v>
      </c>
      <c r="EJ95">
        <v>0</v>
      </c>
      <c r="EK95">
        <v>0</v>
      </c>
      <c r="EL95">
        <v>0</v>
      </c>
      <c r="EM95">
        <v>0</v>
      </c>
      <c r="EN95">
        <v>0</v>
      </c>
      <c r="EO95">
        <v>0</v>
      </c>
      <c r="EP95">
        <v>0</v>
      </c>
      <c r="EQ95">
        <v>0</v>
      </c>
      <c r="ER95">
        <v>0</v>
      </c>
      <c r="ES95">
        <v>0</v>
      </c>
      <c r="ET95">
        <v>0</v>
      </c>
      <c r="EU95">
        <v>0</v>
      </c>
      <c r="EV95">
        <v>0</v>
      </c>
      <c r="EW95">
        <v>0</v>
      </c>
      <c r="EX95">
        <v>0</v>
      </c>
      <c r="EY95">
        <v>0</v>
      </c>
      <c r="EZ95">
        <v>0</v>
      </c>
      <c r="FA95">
        <v>0</v>
      </c>
      <c r="FB95">
        <v>0</v>
      </c>
      <c r="FC95">
        <v>0</v>
      </c>
      <c r="FD95">
        <v>0</v>
      </c>
      <c r="FE95">
        <v>0</v>
      </c>
      <c r="FF95">
        <v>0</v>
      </c>
      <c r="FG95">
        <v>0</v>
      </c>
      <c r="FH95">
        <v>0</v>
      </c>
      <c r="FI95">
        <v>0</v>
      </c>
      <c r="FJ95">
        <v>0</v>
      </c>
      <c r="FK95">
        <v>0</v>
      </c>
      <c r="FL95">
        <v>0</v>
      </c>
      <c r="FM95">
        <v>0</v>
      </c>
      <c r="FN95">
        <v>0</v>
      </c>
      <c r="FO95">
        <v>0</v>
      </c>
      <c r="FP95">
        <v>0</v>
      </c>
      <c r="FQ95">
        <v>0</v>
      </c>
      <c r="FR95">
        <v>0</v>
      </c>
      <c r="FS95">
        <v>0</v>
      </c>
      <c r="FT95">
        <v>0</v>
      </c>
      <c r="FU95">
        <v>0</v>
      </c>
      <c r="FV95">
        <v>0</v>
      </c>
    </row>
    <row r="96" spans="1:178" x14ac:dyDescent="0.25">
      <c r="A96" t="s">
        <v>213</v>
      </c>
      <c r="B96" t="s">
        <v>196</v>
      </c>
      <c r="C96" t="s">
        <v>185</v>
      </c>
      <c r="D96" t="s">
        <v>37</v>
      </c>
      <c r="E96" t="s">
        <v>212</v>
      </c>
      <c r="F96" t="s">
        <v>192</v>
      </c>
      <c r="G96" t="s">
        <v>23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>
        <v>0</v>
      </c>
      <c r="DC96">
        <v>0</v>
      </c>
      <c r="DD96">
        <v>0</v>
      </c>
      <c r="DE96">
        <v>0</v>
      </c>
      <c r="DF96">
        <v>0</v>
      </c>
      <c r="DG96">
        <v>0</v>
      </c>
      <c r="DH96">
        <v>0</v>
      </c>
      <c r="DI96">
        <v>0</v>
      </c>
      <c r="DJ96">
        <v>0</v>
      </c>
      <c r="DK96">
        <v>0</v>
      </c>
      <c r="DL96">
        <v>0</v>
      </c>
      <c r="DM96">
        <v>0</v>
      </c>
      <c r="DN96">
        <v>0</v>
      </c>
      <c r="DO96">
        <v>0</v>
      </c>
      <c r="DP96">
        <v>0</v>
      </c>
      <c r="DQ96">
        <v>0</v>
      </c>
      <c r="DR96">
        <v>0</v>
      </c>
      <c r="DS96">
        <v>0</v>
      </c>
      <c r="DT96">
        <v>0</v>
      </c>
      <c r="DU96">
        <v>0</v>
      </c>
      <c r="DV96">
        <v>0</v>
      </c>
      <c r="DW96">
        <v>0</v>
      </c>
      <c r="DX96">
        <v>0</v>
      </c>
      <c r="DY96">
        <v>0</v>
      </c>
      <c r="DZ96">
        <v>0</v>
      </c>
      <c r="EA96">
        <v>0</v>
      </c>
      <c r="EB96">
        <v>0</v>
      </c>
      <c r="EC96">
        <v>0</v>
      </c>
      <c r="ED96">
        <v>0</v>
      </c>
      <c r="EE96">
        <v>0</v>
      </c>
      <c r="EF96">
        <v>0</v>
      </c>
      <c r="EG96">
        <v>0</v>
      </c>
      <c r="EH96">
        <v>0</v>
      </c>
      <c r="EI96">
        <v>0</v>
      </c>
      <c r="EJ96">
        <v>0</v>
      </c>
      <c r="EK96">
        <v>0</v>
      </c>
      <c r="EL96">
        <v>0</v>
      </c>
      <c r="EM96">
        <v>0</v>
      </c>
      <c r="EN96">
        <v>0</v>
      </c>
      <c r="EO96">
        <v>0</v>
      </c>
      <c r="EP96">
        <v>0</v>
      </c>
      <c r="EQ96">
        <v>0</v>
      </c>
      <c r="ER96">
        <v>0</v>
      </c>
      <c r="ES96">
        <v>0</v>
      </c>
      <c r="ET96">
        <v>0</v>
      </c>
      <c r="EU96">
        <v>0</v>
      </c>
      <c r="EV96">
        <v>0</v>
      </c>
      <c r="EW96">
        <v>0</v>
      </c>
      <c r="EX96">
        <v>0</v>
      </c>
      <c r="EY96">
        <v>0</v>
      </c>
      <c r="EZ96">
        <v>0</v>
      </c>
      <c r="FA96">
        <v>0</v>
      </c>
      <c r="FB96">
        <v>0</v>
      </c>
      <c r="FC96">
        <v>0</v>
      </c>
      <c r="FD96">
        <v>0</v>
      </c>
      <c r="FE96">
        <v>0</v>
      </c>
      <c r="FF96">
        <v>0</v>
      </c>
      <c r="FG96">
        <v>0</v>
      </c>
      <c r="FH96">
        <v>0</v>
      </c>
      <c r="FI96">
        <v>0</v>
      </c>
      <c r="FJ96">
        <v>0</v>
      </c>
      <c r="FK96">
        <v>0</v>
      </c>
      <c r="FL96">
        <v>0</v>
      </c>
      <c r="FM96">
        <v>0</v>
      </c>
      <c r="FN96">
        <v>0</v>
      </c>
      <c r="FO96">
        <v>0</v>
      </c>
      <c r="FP96">
        <v>0</v>
      </c>
      <c r="FQ96">
        <v>0</v>
      </c>
      <c r="FR96">
        <v>0</v>
      </c>
      <c r="FS96">
        <v>0</v>
      </c>
      <c r="FT96">
        <v>0</v>
      </c>
      <c r="FU96">
        <v>0</v>
      </c>
      <c r="FV96">
        <v>0</v>
      </c>
    </row>
    <row r="97" spans="1:178" x14ac:dyDescent="0.25">
      <c r="A97" t="s">
        <v>213</v>
      </c>
      <c r="B97" t="s">
        <v>196</v>
      </c>
      <c r="C97" t="s">
        <v>185</v>
      </c>
      <c r="D97" t="s">
        <v>37</v>
      </c>
      <c r="E97" t="s">
        <v>212</v>
      </c>
      <c r="F97" t="s">
        <v>193</v>
      </c>
      <c r="G97" t="s">
        <v>23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>
        <v>0</v>
      </c>
      <c r="DC97">
        <v>0</v>
      </c>
      <c r="DD97">
        <v>0</v>
      </c>
      <c r="DE97">
        <v>0</v>
      </c>
      <c r="DF97">
        <v>0</v>
      </c>
      <c r="DG97">
        <v>0</v>
      </c>
      <c r="DH97">
        <v>0</v>
      </c>
      <c r="DI97">
        <v>0</v>
      </c>
      <c r="DJ97">
        <v>0</v>
      </c>
      <c r="DK97">
        <v>0</v>
      </c>
      <c r="DL97">
        <v>0</v>
      </c>
      <c r="DM97">
        <v>0</v>
      </c>
      <c r="DN97">
        <v>0</v>
      </c>
      <c r="DO97">
        <v>0</v>
      </c>
      <c r="DP97">
        <v>0</v>
      </c>
      <c r="DQ97">
        <v>0</v>
      </c>
      <c r="DR97">
        <v>0</v>
      </c>
      <c r="DS97">
        <v>0</v>
      </c>
      <c r="DT97">
        <v>0</v>
      </c>
      <c r="DU97">
        <v>0</v>
      </c>
      <c r="DV97">
        <v>0</v>
      </c>
      <c r="DW97">
        <v>0</v>
      </c>
      <c r="DX97">
        <v>0</v>
      </c>
      <c r="DY97">
        <v>0</v>
      </c>
      <c r="DZ97">
        <v>0</v>
      </c>
      <c r="EA97">
        <v>0</v>
      </c>
      <c r="EB97">
        <v>0</v>
      </c>
      <c r="EC97">
        <v>0</v>
      </c>
      <c r="ED97">
        <v>0</v>
      </c>
      <c r="EE97">
        <v>0</v>
      </c>
      <c r="EF97">
        <v>0</v>
      </c>
      <c r="EG97">
        <v>0</v>
      </c>
      <c r="EH97">
        <v>0</v>
      </c>
      <c r="EI97">
        <v>0</v>
      </c>
      <c r="EJ97">
        <v>0</v>
      </c>
      <c r="EK97">
        <v>0</v>
      </c>
      <c r="EL97">
        <v>0</v>
      </c>
      <c r="EM97">
        <v>0</v>
      </c>
      <c r="EN97">
        <v>0</v>
      </c>
      <c r="EO97">
        <v>0</v>
      </c>
      <c r="EP97">
        <v>0</v>
      </c>
      <c r="EQ97">
        <v>0</v>
      </c>
      <c r="ER97">
        <v>0</v>
      </c>
      <c r="ES97">
        <v>0</v>
      </c>
      <c r="ET97">
        <v>0</v>
      </c>
      <c r="EU97">
        <v>0</v>
      </c>
      <c r="EV97">
        <v>0</v>
      </c>
      <c r="EW97">
        <v>0</v>
      </c>
      <c r="EX97">
        <v>0</v>
      </c>
      <c r="EY97">
        <v>0</v>
      </c>
      <c r="EZ97">
        <v>0</v>
      </c>
      <c r="FA97">
        <v>0</v>
      </c>
      <c r="FB97">
        <v>0</v>
      </c>
      <c r="FC97">
        <v>0</v>
      </c>
      <c r="FD97">
        <v>0</v>
      </c>
      <c r="FE97">
        <v>0</v>
      </c>
      <c r="FF97">
        <v>0</v>
      </c>
      <c r="FG97">
        <v>0</v>
      </c>
      <c r="FH97">
        <v>0</v>
      </c>
      <c r="FI97">
        <v>0</v>
      </c>
      <c r="FJ97">
        <v>0</v>
      </c>
      <c r="FK97">
        <v>0</v>
      </c>
      <c r="FL97">
        <v>0</v>
      </c>
      <c r="FM97">
        <v>0</v>
      </c>
      <c r="FN97">
        <v>0</v>
      </c>
      <c r="FO97">
        <v>0</v>
      </c>
      <c r="FP97">
        <v>0</v>
      </c>
      <c r="FQ97">
        <v>0</v>
      </c>
      <c r="FR97">
        <v>0</v>
      </c>
      <c r="FS97">
        <v>0</v>
      </c>
      <c r="FT97">
        <v>0</v>
      </c>
      <c r="FU97">
        <v>0</v>
      </c>
      <c r="FV97">
        <v>0</v>
      </c>
    </row>
    <row r="98" spans="1:178" x14ac:dyDescent="0.25">
      <c r="A98" t="s">
        <v>213</v>
      </c>
      <c r="B98" t="s">
        <v>196</v>
      </c>
      <c r="C98" t="s">
        <v>185</v>
      </c>
      <c r="D98" t="s">
        <v>36</v>
      </c>
      <c r="E98" t="s">
        <v>212</v>
      </c>
      <c r="F98" t="s">
        <v>194</v>
      </c>
      <c r="G98" t="s">
        <v>23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>
        <v>0</v>
      </c>
      <c r="DC98">
        <v>0</v>
      </c>
      <c r="DD98">
        <v>0</v>
      </c>
      <c r="DE98">
        <v>0</v>
      </c>
      <c r="DF98">
        <v>0</v>
      </c>
      <c r="DG98">
        <v>0</v>
      </c>
      <c r="DH98">
        <v>0</v>
      </c>
      <c r="DI98">
        <v>0</v>
      </c>
      <c r="DJ98">
        <v>0</v>
      </c>
      <c r="DK98">
        <v>0</v>
      </c>
      <c r="DL98">
        <v>0</v>
      </c>
      <c r="DM98">
        <v>0</v>
      </c>
      <c r="DN98">
        <v>0</v>
      </c>
      <c r="DO98">
        <v>0</v>
      </c>
      <c r="DP98">
        <v>0</v>
      </c>
      <c r="DQ98">
        <v>0</v>
      </c>
      <c r="DR98">
        <v>0</v>
      </c>
      <c r="DS98">
        <v>0</v>
      </c>
      <c r="DT98">
        <v>0</v>
      </c>
      <c r="DU98">
        <v>0</v>
      </c>
      <c r="DV98">
        <v>0</v>
      </c>
      <c r="DW98">
        <v>0</v>
      </c>
      <c r="DX98">
        <v>0</v>
      </c>
      <c r="DY98">
        <v>0</v>
      </c>
      <c r="DZ98">
        <v>0</v>
      </c>
      <c r="EA98">
        <v>0</v>
      </c>
      <c r="EB98">
        <v>0</v>
      </c>
      <c r="EC98">
        <v>0</v>
      </c>
      <c r="ED98">
        <v>0</v>
      </c>
      <c r="EE98">
        <v>0</v>
      </c>
      <c r="EF98">
        <v>0</v>
      </c>
      <c r="EG98">
        <v>0</v>
      </c>
      <c r="EH98">
        <v>0</v>
      </c>
      <c r="EI98">
        <v>0</v>
      </c>
      <c r="EJ98">
        <v>0</v>
      </c>
      <c r="EK98">
        <v>0</v>
      </c>
      <c r="EL98">
        <v>0</v>
      </c>
      <c r="EM98">
        <v>0</v>
      </c>
      <c r="EN98">
        <v>0</v>
      </c>
      <c r="EO98">
        <v>0</v>
      </c>
      <c r="EP98">
        <v>0</v>
      </c>
      <c r="EQ98">
        <v>0</v>
      </c>
      <c r="ER98">
        <v>0</v>
      </c>
      <c r="ES98">
        <v>0</v>
      </c>
      <c r="ET98">
        <v>0</v>
      </c>
      <c r="EU98">
        <v>0</v>
      </c>
      <c r="EV98">
        <v>0</v>
      </c>
      <c r="EW98">
        <v>0</v>
      </c>
      <c r="EX98">
        <v>0</v>
      </c>
      <c r="EY98">
        <v>0</v>
      </c>
      <c r="EZ98">
        <v>0</v>
      </c>
      <c r="FA98">
        <v>0</v>
      </c>
      <c r="FB98">
        <v>0</v>
      </c>
      <c r="FC98">
        <v>0</v>
      </c>
      <c r="FD98">
        <v>0</v>
      </c>
      <c r="FE98">
        <v>0</v>
      </c>
      <c r="FF98">
        <v>0</v>
      </c>
      <c r="FG98">
        <v>0</v>
      </c>
      <c r="FH98">
        <v>0</v>
      </c>
      <c r="FI98">
        <v>0</v>
      </c>
      <c r="FJ98">
        <v>0</v>
      </c>
      <c r="FK98">
        <v>0</v>
      </c>
      <c r="FL98">
        <v>0</v>
      </c>
      <c r="FM98">
        <v>0</v>
      </c>
      <c r="FN98">
        <v>0</v>
      </c>
      <c r="FO98">
        <v>0</v>
      </c>
      <c r="FP98">
        <v>0</v>
      </c>
      <c r="FQ98">
        <v>0</v>
      </c>
      <c r="FR98">
        <v>0</v>
      </c>
      <c r="FS98">
        <v>0</v>
      </c>
      <c r="FT98">
        <v>0</v>
      </c>
      <c r="FU98">
        <v>0</v>
      </c>
      <c r="FV98">
        <v>0</v>
      </c>
    </row>
    <row r="99" spans="1:178" x14ac:dyDescent="0.25">
      <c r="A99" t="s">
        <v>213</v>
      </c>
      <c r="B99" t="s">
        <v>196</v>
      </c>
      <c r="C99" t="s">
        <v>185</v>
      </c>
      <c r="D99" t="s">
        <v>36</v>
      </c>
      <c r="E99" t="s">
        <v>212</v>
      </c>
      <c r="F99" t="s">
        <v>195</v>
      </c>
      <c r="G99" t="s">
        <v>23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>
        <v>0</v>
      </c>
      <c r="DC99">
        <v>0</v>
      </c>
      <c r="DD99">
        <v>0</v>
      </c>
      <c r="DE99">
        <v>0</v>
      </c>
      <c r="DF99">
        <v>0</v>
      </c>
      <c r="DG99">
        <v>0</v>
      </c>
      <c r="DH99">
        <v>0</v>
      </c>
      <c r="DI99">
        <v>0</v>
      </c>
      <c r="DJ99">
        <v>0</v>
      </c>
      <c r="DK99">
        <v>0</v>
      </c>
      <c r="DL99">
        <v>0</v>
      </c>
      <c r="DM99">
        <v>0</v>
      </c>
      <c r="DN99">
        <v>0</v>
      </c>
      <c r="DO99">
        <v>0</v>
      </c>
      <c r="DP99">
        <v>0</v>
      </c>
      <c r="DQ99">
        <v>0</v>
      </c>
      <c r="DR99">
        <v>0</v>
      </c>
      <c r="DS99">
        <v>0</v>
      </c>
      <c r="DT99">
        <v>0</v>
      </c>
      <c r="DU99">
        <v>0</v>
      </c>
      <c r="DV99">
        <v>0</v>
      </c>
      <c r="DW99">
        <v>0</v>
      </c>
      <c r="DX99">
        <v>0</v>
      </c>
      <c r="DY99">
        <v>0</v>
      </c>
      <c r="DZ99">
        <v>0</v>
      </c>
      <c r="EA99">
        <v>0</v>
      </c>
      <c r="EB99">
        <v>0</v>
      </c>
      <c r="EC99">
        <v>0</v>
      </c>
      <c r="ED99">
        <v>0</v>
      </c>
      <c r="EE99">
        <v>0</v>
      </c>
      <c r="EF99">
        <v>0</v>
      </c>
      <c r="EG99">
        <v>0</v>
      </c>
      <c r="EH99">
        <v>0</v>
      </c>
      <c r="EI99">
        <v>0</v>
      </c>
      <c r="EJ99">
        <v>0</v>
      </c>
      <c r="EK99">
        <v>0</v>
      </c>
      <c r="EL99">
        <v>0</v>
      </c>
      <c r="EM99">
        <v>0</v>
      </c>
      <c r="EN99">
        <v>0</v>
      </c>
      <c r="EO99">
        <v>0</v>
      </c>
      <c r="EP99">
        <v>0</v>
      </c>
      <c r="EQ99">
        <v>0</v>
      </c>
      <c r="ER99">
        <v>0</v>
      </c>
      <c r="ES99">
        <v>0</v>
      </c>
      <c r="ET99">
        <v>0</v>
      </c>
      <c r="EU99">
        <v>0</v>
      </c>
      <c r="EV99">
        <v>0</v>
      </c>
      <c r="EW99">
        <v>0</v>
      </c>
      <c r="EX99">
        <v>0</v>
      </c>
      <c r="EY99">
        <v>0</v>
      </c>
      <c r="EZ99">
        <v>0</v>
      </c>
      <c r="FA99">
        <v>0</v>
      </c>
      <c r="FB99">
        <v>0</v>
      </c>
      <c r="FC99">
        <v>0</v>
      </c>
      <c r="FD99">
        <v>0</v>
      </c>
      <c r="FE99">
        <v>0</v>
      </c>
      <c r="FF99">
        <v>0</v>
      </c>
      <c r="FG99">
        <v>0</v>
      </c>
      <c r="FH99">
        <v>0</v>
      </c>
      <c r="FI99">
        <v>0</v>
      </c>
      <c r="FJ99">
        <v>0</v>
      </c>
      <c r="FK99">
        <v>0</v>
      </c>
      <c r="FL99">
        <v>0</v>
      </c>
      <c r="FM99">
        <v>0</v>
      </c>
      <c r="FN99">
        <v>0</v>
      </c>
      <c r="FO99">
        <v>0</v>
      </c>
      <c r="FP99">
        <v>0</v>
      </c>
      <c r="FQ99">
        <v>0</v>
      </c>
      <c r="FR99">
        <v>0</v>
      </c>
      <c r="FS99">
        <v>0</v>
      </c>
      <c r="FT99">
        <v>0</v>
      </c>
      <c r="FU99">
        <v>0</v>
      </c>
      <c r="FV99">
        <v>0</v>
      </c>
    </row>
    <row r="100" spans="1:178" x14ac:dyDescent="0.25">
      <c r="A100" t="s">
        <v>213</v>
      </c>
      <c r="B100" t="s">
        <v>196</v>
      </c>
      <c r="C100" t="s">
        <v>185</v>
      </c>
      <c r="D100" t="s">
        <v>36</v>
      </c>
      <c r="E100" t="s">
        <v>212</v>
      </c>
      <c r="F100" t="s">
        <v>192</v>
      </c>
      <c r="G100" t="s">
        <v>23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>
        <v>0</v>
      </c>
      <c r="DC100">
        <v>0</v>
      </c>
      <c r="DD100">
        <v>0</v>
      </c>
      <c r="DE100">
        <v>0</v>
      </c>
      <c r="DF100">
        <v>0</v>
      </c>
      <c r="DG100">
        <v>0</v>
      </c>
      <c r="DH100">
        <v>0</v>
      </c>
      <c r="DI100">
        <v>0</v>
      </c>
      <c r="DJ100">
        <v>0</v>
      </c>
      <c r="DK100">
        <v>0</v>
      </c>
      <c r="DL100">
        <v>0</v>
      </c>
      <c r="DM100">
        <v>0</v>
      </c>
      <c r="DN100">
        <v>0</v>
      </c>
      <c r="DO100">
        <v>0</v>
      </c>
      <c r="DP100">
        <v>0</v>
      </c>
      <c r="DQ100">
        <v>0</v>
      </c>
      <c r="DR100">
        <v>0</v>
      </c>
      <c r="DS100">
        <v>0</v>
      </c>
      <c r="DT100">
        <v>0</v>
      </c>
      <c r="DU100">
        <v>0</v>
      </c>
      <c r="DV100">
        <v>0</v>
      </c>
      <c r="DW100">
        <v>0</v>
      </c>
      <c r="DX100">
        <v>0</v>
      </c>
      <c r="DY100">
        <v>0</v>
      </c>
      <c r="DZ100">
        <v>0</v>
      </c>
      <c r="EA100">
        <v>0</v>
      </c>
      <c r="EB100">
        <v>0</v>
      </c>
      <c r="EC100">
        <v>0</v>
      </c>
      <c r="ED100">
        <v>0</v>
      </c>
      <c r="EE100">
        <v>0</v>
      </c>
      <c r="EF100">
        <v>0</v>
      </c>
      <c r="EG100">
        <v>0</v>
      </c>
      <c r="EH100">
        <v>0</v>
      </c>
      <c r="EI100">
        <v>0</v>
      </c>
      <c r="EJ100">
        <v>0</v>
      </c>
      <c r="EK100">
        <v>0</v>
      </c>
      <c r="EL100">
        <v>0</v>
      </c>
      <c r="EM100">
        <v>0</v>
      </c>
      <c r="EN100">
        <v>0</v>
      </c>
      <c r="EO100">
        <v>0</v>
      </c>
      <c r="EP100">
        <v>0</v>
      </c>
      <c r="EQ100">
        <v>0</v>
      </c>
      <c r="ER100">
        <v>0</v>
      </c>
      <c r="ES100">
        <v>0</v>
      </c>
      <c r="ET100">
        <v>0</v>
      </c>
      <c r="EU100">
        <v>0</v>
      </c>
      <c r="EV100">
        <v>0</v>
      </c>
      <c r="EW100">
        <v>0</v>
      </c>
      <c r="EX100">
        <v>0</v>
      </c>
      <c r="EY100">
        <v>0</v>
      </c>
      <c r="EZ100">
        <v>0</v>
      </c>
      <c r="FA100">
        <v>0</v>
      </c>
      <c r="FB100">
        <v>0</v>
      </c>
      <c r="FC100">
        <v>0</v>
      </c>
      <c r="FD100">
        <v>0</v>
      </c>
      <c r="FE100">
        <v>0</v>
      </c>
      <c r="FF100">
        <v>0</v>
      </c>
      <c r="FG100">
        <v>0</v>
      </c>
      <c r="FH100">
        <v>0</v>
      </c>
      <c r="FI100">
        <v>0</v>
      </c>
      <c r="FJ100">
        <v>0</v>
      </c>
      <c r="FK100">
        <v>0</v>
      </c>
      <c r="FL100">
        <v>0</v>
      </c>
      <c r="FM100">
        <v>0</v>
      </c>
      <c r="FN100">
        <v>0</v>
      </c>
      <c r="FO100">
        <v>0</v>
      </c>
      <c r="FP100">
        <v>0</v>
      </c>
      <c r="FQ100">
        <v>0</v>
      </c>
      <c r="FR100">
        <v>0</v>
      </c>
      <c r="FS100">
        <v>0</v>
      </c>
      <c r="FT100">
        <v>0</v>
      </c>
      <c r="FU100">
        <v>0</v>
      </c>
      <c r="FV100">
        <v>0</v>
      </c>
    </row>
    <row r="101" spans="1:178" x14ac:dyDescent="0.25">
      <c r="A101" t="s">
        <v>213</v>
      </c>
      <c r="B101" t="s">
        <v>196</v>
      </c>
      <c r="C101" t="s">
        <v>185</v>
      </c>
      <c r="D101" t="s">
        <v>36</v>
      </c>
      <c r="E101" t="s">
        <v>212</v>
      </c>
      <c r="F101" t="s">
        <v>193</v>
      </c>
      <c r="G101" t="s">
        <v>23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>
        <v>0</v>
      </c>
      <c r="DC101">
        <v>0</v>
      </c>
      <c r="DD101">
        <v>0</v>
      </c>
      <c r="DE101">
        <v>0</v>
      </c>
      <c r="DF101">
        <v>0</v>
      </c>
      <c r="DG101">
        <v>0</v>
      </c>
      <c r="DH101">
        <v>0</v>
      </c>
      <c r="DI101">
        <v>0</v>
      </c>
      <c r="DJ101">
        <v>0</v>
      </c>
      <c r="DK101">
        <v>0</v>
      </c>
      <c r="DL101">
        <v>0</v>
      </c>
      <c r="DM101">
        <v>0</v>
      </c>
      <c r="DN101">
        <v>0</v>
      </c>
      <c r="DO101">
        <v>0</v>
      </c>
      <c r="DP101">
        <v>0</v>
      </c>
      <c r="DQ101">
        <v>0</v>
      </c>
      <c r="DR101">
        <v>0</v>
      </c>
      <c r="DS101">
        <v>0</v>
      </c>
      <c r="DT101">
        <v>0</v>
      </c>
      <c r="DU101">
        <v>0</v>
      </c>
      <c r="DV101">
        <v>0</v>
      </c>
      <c r="DW101">
        <v>0</v>
      </c>
      <c r="DX101">
        <v>0</v>
      </c>
      <c r="DY101">
        <v>0</v>
      </c>
      <c r="DZ101">
        <v>0</v>
      </c>
      <c r="EA101">
        <v>0</v>
      </c>
      <c r="EB101">
        <v>0</v>
      </c>
      <c r="EC101">
        <v>0</v>
      </c>
      <c r="ED101">
        <v>0</v>
      </c>
      <c r="EE101">
        <v>0</v>
      </c>
      <c r="EF101">
        <v>0</v>
      </c>
      <c r="EG101">
        <v>0</v>
      </c>
      <c r="EH101">
        <v>0</v>
      </c>
      <c r="EI101">
        <v>0</v>
      </c>
      <c r="EJ101">
        <v>0</v>
      </c>
      <c r="EK101">
        <v>0</v>
      </c>
      <c r="EL101">
        <v>0</v>
      </c>
      <c r="EM101">
        <v>0</v>
      </c>
      <c r="EN101">
        <v>0</v>
      </c>
      <c r="EO101">
        <v>0</v>
      </c>
      <c r="EP101">
        <v>0</v>
      </c>
      <c r="EQ101">
        <v>0</v>
      </c>
      <c r="ER101">
        <v>0</v>
      </c>
      <c r="ES101">
        <v>0</v>
      </c>
      <c r="ET101">
        <v>0</v>
      </c>
      <c r="EU101">
        <v>0</v>
      </c>
      <c r="EV101">
        <v>0</v>
      </c>
      <c r="EW101">
        <v>0</v>
      </c>
      <c r="EX101">
        <v>0</v>
      </c>
      <c r="EY101">
        <v>0</v>
      </c>
      <c r="EZ101">
        <v>0</v>
      </c>
      <c r="FA101">
        <v>0</v>
      </c>
      <c r="FB101">
        <v>0</v>
      </c>
      <c r="FC101">
        <v>0</v>
      </c>
      <c r="FD101">
        <v>0</v>
      </c>
      <c r="FE101">
        <v>0</v>
      </c>
      <c r="FF101">
        <v>0</v>
      </c>
      <c r="FG101">
        <v>0</v>
      </c>
      <c r="FH101">
        <v>0</v>
      </c>
      <c r="FI101">
        <v>0</v>
      </c>
      <c r="FJ101">
        <v>0</v>
      </c>
      <c r="FK101">
        <v>0</v>
      </c>
      <c r="FL101">
        <v>0</v>
      </c>
      <c r="FM101">
        <v>0</v>
      </c>
      <c r="FN101">
        <v>0</v>
      </c>
      <c r="FO101">
        <v>0</v>
      </c>
      <c r="FP101">
        <v>0</v>
      </c>
      <c r="FQ101">
        <v>0</v>
      </c>
      <c r="FR101">
        <v>0</v>
      </c>
      <c r="FS101">
        <v>0</v>
      </c>
      <c r="FT101">
        <v>0</v>
      </c>
      <c r="FU101">
        <v>0</v>
      </c>
      <c r="FV101">
        <v>0</v>
      </c>
    </row>
    <row r="102" spans="1:178" x14ac:dyDescent="0.25">
      <c r="A102" t="s">
        <v>213</v>
      </c>
      <c r="B102" t="s">
        <v>196</v>
      </c>
      <c r="C102" t="s">
        <v>185</v>
      </c>
      <c r="D102" t="s">
        <v>7</v>
      </c>
      <c r="E102" t="s">
        <v>212</v>
      </c>
      <c r="F102" t="s">
        <v>194</v>
      </c>
      <c r="G102" t="s">
        <v>23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>
        <v>0</v>
      </c>
      <c r="DC102">
        <v>0</v>
      </c>
      <c r="DD102">
        <v>0</v>
      </c>
      <c r="DE102">
        <v>0</v>
      </c>
      <c r="DF102">
        <v>0</v>
      </c>
      <c r="DG102">
        <v>0</v>
      </c>
      <c r="DH102">
        <v>0</v>
      </c>
      <c r="DI102">
        <v>0</v>
      </c>
      <c r="DJ102">
        <v>0</v>
      </c>
      <c r="DK102">
        <v>0</v>
      </c>
      <c r="DL102">
        <v>0</v>
      </c>
      <c r="DM102">
        <v>0</v>
      </c>
      <c r="DN102">
        <v>0</v>
      </c>
      <c r="DO102">
        <v>0</v>
      </c>
      <c r="DP102">
        <v>0</v>
      </c>
      <c r="DQ102">
        <v>0</v>
      </c>
      <c r="DR102">
        <v>0</v>
      </c>
      <c r="DS102">
        <v>0</v>
      </c>
      <c r="DT102">
        <v>0</v>
      </c>
      <c r="DU102">
        <v>0</v>
      </c>
      <c r="DV102">
        <v>0</v>
      </c>
      <c r="DW102">
        <v>0</v>
      </c>
      <c r="DX102">
        <v>0</v>
      </c>
      <c r="DY102">
        <v>0</v>
      </c>
      <c r="DZ102">
        <v>0</v>
      </c>
      <c r="EA102">
        <v>0</v>
      </c>
      <c r="EB102">
        <v>0</v>
      </c>
      <c r="EC102">
        <v>0</v>
      </c>
      <c r="ED102">
        <v>0</v>
      </c>
      <c r="EE102">
        <v>0</v>
      </c>
      <c r="EF102">
        <v>0</v>
      </c>
      <c r="EG102">
        <v>0</v>
      </c>
      <c r="EH102">
        <v>0</v>
      </c>
      <c r="EI102">
        <v>0</v>
      </c>
      <c r="EJ102">
        <v>0</v>
      </c>
      <c r="EK102">
        <v>0</v>
      </c>
      <c r="EL102">
        <v>0</v>
      </c>
      <c r="EM102">
        <v>0</v>
      </c>
      <c r="EN102">
        <v>0</v>
      </c>
      <c r="EO102">
        <v>0</v>
      </c>
      <c r="EP102">
        <v>0</v>
      </c>
      <c r="EQ102">
        <v>0</v>
      </c>
      <c r="ER102">
        <v>0</v>
      </c>
      <c r="ES102">
        <v>0</v>
      </c>
      <c r="ET102">
        <v>0</v>
      </c>
      <c r="EU102">
        <v>0</v>
      </c>
      <c r="EV102">
        <v>0</v>
      </c>
      <c r="EW102">
        <v>0</v>
      </c>
      <c r="EX102">
        <v>0</v>
      </c>
      <c r="EY102">
        <v>0</v>
      </c>
      <c r="EZ102">
        <v>0</v>
      </c>
      <c r="FA102">
        <v>0</v>
      </c>
      <c r="FB102">
        <v>0</v>
      </c>
      <c r="FC102">
        <v>0</v>
      </c>
      <c r="FD102">
        <v>0</v>
      </c>
      <c r="FE102">
        <v>0</v>
      </c>
      <c r="FF102">
        <v>0</v>
      </c>
      <c r="FG102">
        <v>0</v>
      </c>
      <c r="FH102">
        <v>0</v>
      </c>
      <c r="FI102">
        <v>0</v>
      </c>
      <c r="FJ102">
        <v>0</v>
      </c>
      <c r="FK102">
        <v>0</v>
      </c>
      <c r="FL102">
        <v>0</v>
      </c>
      <c r="FM102">
        <v>0</v>
      </c>
      <c r="FN102">
        <v>0</v>
      </c>
      <c r="FO102">
        <v>0</v>
      </c>
      <c r="FP102">
        <v>0</v>
      </c>
      <c r="FQ102">
        <v>0</v>
      </c>
      <c r="FR102">
        <v>0</v>
      </c>
      <c r="FS102">
        <v>0</v>
      </c>
      <c r="FT102">
        <v>0</v>
      </c>
      <c r="FU102">
        <v>0</v>
      </c>
      <c r="FV102">
        <v>0</v>
      </c>
    </row>
    <row r="103" spans="1:178" x14ac:dyDescent="0.25">
      <c r="A103" t="s">
        <v>213</v>
      </c>
      <c r="B103" t="s">
        <v>196</v>
      </c>
      <c r="C103" t="s">
        <v>185</v>
      </c>
      <c r="D103" t="s">
        <v>7</v>
      </c>
      <c r="E103" t="s">
        <v>212</v>
      </c>
      <c r="F103" t="s">
        <v>195</v>
      </c>
      <c r="G103" t="s">
        <v>23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>
        <v>0</v>
      </c>
      <c r="DC103">
        <v>0</v>
      </c>
      <c r="DD103">
        <v>0</v>
      </c>
      <c r="DE103">
        <v>0</v>
      </c>
      <c r="DF103">
        <v>0</v>
      </c>
      <c r="DG103">
        <v>0</v>
      </c>
      <c r="DH103">
        <v>0</v>
      </c>
      <c r="DI103">
        <v>0</v>
      </c>
      <c r="DJ103">
        <v>0</v>
      </c>
      <c r="DK103">
        <v>0</v>
      </c>
      <c r="DL103">
        <v>0</v>
      </c>
      <c r="DM103">
        <v>0</v>
      </c>
      <c r="DN103">
        <v>0</v>
      </c>
      <c r="DO103">
        <v>0</v>
      </c>
      <c r="DP103">
        <v>0</v>
      </c>
      <c r="DQ103">
        <v>0</v>
      </c>
      <c r="DR103">
        <v>0</v>
      </c>
      <c r="DS103">
        <v>0</v>
      </c>
      <c r="DT103">
        <v>0</v>
      </c>
      <c r="DU103">
        <v>0</v>
      </c>
      <c r="DV103">
        <v>0</v>
      </c>
      <c r="DW103">
        <v>0</v>
      </c>
      <c r="DX103">
        <v>0</v>
      </c>
      <c r="DY103">
        <v>0</v>
      </c>
      <c r="DZ103">
        <v>0</v>
      </c>
      <c r="EA103">
        <v>0</v>
      </c>
      <c r="EB103">
        <v>0</v>
      </c>
      <c r="EC103">
        <v>0</v>
      </c>
      <c r="ED103">
        <v>0</v>
      </c>
      <c r="EE103">
        <v>0</v>
      </c>
      <c r="EF103">
        <v>0</v>
      </c>
      <c r="EG103">
        <v>0</v>
      </c>
      <c r="EH103">
        <v>0</v>
      </c>
      <c r="EI103">
        <v>0</v>
      </c>
      <c r="EJ103">
        <v>0</v>
      </c>
      <c r="EK103">
        <v>0</v>
      </c>
      <c r="EL103">
        <v>0</v>
      </c>
      <c r="EM103">
        <v>0</v>
      </c>
      <c r="EN103">
        <v>0</v>
      </c>
      <c r="EO103">
        <v>0</v>
      </c>
      <c r="EP103">
        <v>0</v>
      </c>
      <c r="EQ103">
        <v>0</v>
      </c>
      <c r="ER103">
        <v>0</v>
      </c>
      <c r="ES103">
        <v>0</v>
      </c>
      <c r="ET103">
        <v>0</v>
      </c>
      <c r="EU103">
        <v>0</v>
      </c>
      <c r="EV103">
        <v>0</v>
      </c>
      <c r="EW103">
        <v>0</v>
      </c>
      <c r="EX103">
        <v>0</v>
      </c>
      <c r="EY103">
        <v>0</v>
      </c>
      <c r="EZ103">
        <v>0</v>
      </c>
      <c r="FA103">
        <v>0</v>
      </c>
      <c r="FB103">
        <v>0</v>
      </c>
      <c r="FC103">
        <v>0</v>
      </c>
      <c r="FD103">
        <v>0</v>
      </c>
      <c r="FE103">
        <v>0</v>
      </c>
      <c r="FF103">
        <v>0</v>
      </c>
      <c r="FG103">
        <v>0</v>
      </c>
      <c r="FH103">
        <v>0</v>
      </c>
      <c r="FI103">
        <v>0</v>
      </c>
      <c r="FJ103">
        <v>0</v>
      </c>
      <c r="FK103">
        <v>0</v>
      </c>
      <c r="FL103">
        <v>0</v>
      </c>
      <c r="FM103">
        <v>0</v>
      </c>
      <c r="FN103">
        <v>0</v>
      </c>
      <c r="FO103">
        <v>0</v>
      </c>
      <c r="FP103">
        <v>0</v>
      </c>
      <c r="FQ103">
        <v>0</v>
      </c>
      <c r="FR103">
        <v>0</v>
      </c>
      <c r="FS103">
        <v>0</v>
      </c>
      <c r="FT103">
        <v>0</v>
      </c>
      <c r="FU103">
        <v>0</v>
      </c>
      <c r="FV103">
        <v>0</v>
      </c>
    </row>
    <row r="104" spans="1:178" x14ac:dyDescent="0.25">
      <c r="A104" t="s">
        <v>213</v>
      </c>
      <c r="B104" t="s">
        <v>196</v>
      </c>
      <c r="C104" t="s">
        <v>185</v>
      </c>
      <c r="D104" t="s">
        <v>7</v>
      </c>
      <c r="E104" t="s">
        <v>212</v>
      </c>
      <c r="F104" t="s">
        <v>192</v>
      </c>
      <c r="G104" t="s">
        <v>23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0</v>
      </c>
      <c r="CG104">
        <v>0</v>
      </c>
      <c r="CH104">
        <v>0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>
        <v>0</v>
      </c>
      <c r="DC104">
        <v>0</v>
      </c>
      <c r="DD104">
        <v>0</v>
      </c>
      <c r="DE104">
        <v>0</v>
      </c>
      <c r="DF104">
        <v>0</v>
      </c>
      <c r="DG104">
        <v>0</v>
      </c>
      <c r="DH104">
        <v>0</v>
      </c>
      <c r="DI104">
        <v>0</v>
      </c>
      <c r="DJ104">
        <v>0</v>
      </c>
      <c r="DK104">
        <v>0</v>
      </c>
      <c r="DL104">
        <v>0</v>
      </c>
      <c r="DM104">
        <v>0</v>
      </c>
      <c r="DN104">
        <v>0</v>
      </c>
      <c r="DO104">
        <v>0</v>
      </c>
      <c r="DP104">
        <v>0</v>
      </c>
      <c r="DQ104">
        <v>0</v>
      </c>
      <c r="DR104">
        <v>0</v>
      </c>
      <c r="DS104">
        <v>0</v>
      </c>
      <c r="DT104">
        <v>0</v>
      </c>
      <c r="DU104">
        <v>0</v>
      </c>
      <c r="DV104">
        <v>0</v>
      </c>
      <c r="DW104">
        <v>0</v>
      </c>
      <c r="DX104">
        <v>0</v>
      </c>
      <c r="DY104">
        <v>0</v>
      </c>
      <c r="DZ104">
        <v>0</v>
      </c>
      <c r="EA104">
        <v>0</v>
      </c>
      <c r="EB104">
        <v>0</v>
      </c>
      <c r="EC104">
        <v>0</v>
      </c>
      <c r="ED104">
        <v>0</v>
      </c>
      <c r="EE104">
        <v>0</v>
      </c>
      <c r="EF104">
        <v>0</v>
      </c>
      <c r="EG104">
        <v>0</v>
      </c>
      <c r="EH104">
        <v>0</v>
      </c>
      <c r="EI104">
        <v>0</v>
      </c>
      <c r="EJ104">
        <v>0</v>
      </c>
      <c r="EK104">
        <v>0</v>
      </c>
      <c r="EL104">
        <v>0</v>
      </c>
      <c r="EM104">
        <v>0</v>
      </c>
      <c r="EN104">
        <v>0</v>
      </c>
      <c r="EO104">
        <v>0</v>
      </c>
      <c r="EP104">
        <v>0</v>
      </c>
      <c r="EQ104">
        <v>0</v>
      </c>
      <c r="ER104">
        <v>0</v>
      </c>
      <c r="ES104">
        <v>0</v>
      </c>
      <c r="ET104">
        <v>0</v>
      </c>
      <c r="EU104">
        <v>0</v>
      </c>
      <c r="EV104">
        <v>0</v>
      </c>
      <c r="EW104">
        <v>0</v>
      </c>
      <c r="EX104">
        <v>0</v>
      </c>
      <c r="EY104">
        <v>0</v>
      </c>
      <c r="EZ104">
        <v>0</v>
      </c>
      <c r="FA104">
        <v>0</v>
      </c>
      <c r="FB104">
        <v>0</v>
      </c>
      <c r="FC104">
        <v>0</v>
      </c>
      <c r="FD104">
        <v>0</v>
      </c>
      <c r="FE104">
        <v>0</v>
      </c>
      <c r="FF104">
        <v>0</v>
      </c>
      <c r="FG104">
        <v>0</v>
      </c>
      <c r="FH104">
        <v>0</v>
      </c>
      <c r="FI104">
        <v>0</v>
      </c>
      <c r="FJ104">
        <v>0</v>
      </c>
      <c r="FK104">
        <v>0</v>
      </c>
      <c r="FL104">
        <v>0</v>
      </c>
      <c r="FM104">
        <v>0</v>
      </c>
      <c r="FN104">
        <v>0</v>
      </c>
      <c r="FO104">
        <v>0</v>
      </c>
      <c r="FP104">
        <v>0</v>
      </c>
      <c r="FQ104">
        <v>0</v>
      </c>
      <c r="FR104">
        <v>0</v>
      </c>
      <c r="FS104">
        <v>0</v>
      </c>
      <c r="FT104">
        <v>0</v>
      </c>
      <c r="FU104">
        <v>0</v>
      </c>
      <c r="FV104">
        <v>0</v>
      </c>
    </row>
    <row r="105" spans="1:178" x14ac:dyDescent="0.25">
      <c r="A105" t="s">
        <v>213</v>
      </c>
      <c r="B105" t="s">
        <v>196</v>
      </c>
      <c r="C105" t="s">
        <v>185</v>
      </c>
      <c r="D105" t="s">
        <v>7</v>
      </c>
      <c r="E105" t="s">
        <v>212</v>
      </c>
      <c r="F105" t="s">
        <v>193</v>
      </c>
      <c r="G105" t="s">
        <v>23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>
        <v>0</v>
      </c>
      <c r="DC105">
        <v>0</v>
      </c>
      <c r="DD105">
        <v>0</v>
      </c>
      <c r="DE105">
        <v>0</v>
      </c>
      <c r="DF105">
        <v>0</v>
      </c>
      <c r="DG105">
        <v>0</v>
      </c>
      <c r="DH105">
        <v>0</v>
      </c>
      <c r="DI105">
        <v>0</v>
      </c>
      <c r="DJ105">
        <v>0</v>
      </c>
      <c r="DK105">
        <v>0</v>
      </c>
      <c r="DL105">
        <v>0</v>
      </c>
      <c r="DM105">
        <v>0</v>
      </c>
      <c r="DN105">
        <v>0</v>
      </c>
      <c r="DO105">
        <v>0</v>
      </c>
      <c r="DP105">
        <v>0</v>
      </c>
      <c r="DQ105">
        <v>0</v>
      </c>
      <c r="DR105">
        <v>0</v>
      </c>
      <c r="DS105">
        <v>0</v>
      </c>
      <c r="DT105">
        <v>0</v>
      </c>
      <c r="DU105">
        <v>0</v>
      </c>
      <c r="DV105">
        <v>0</v>
      </c>
      <c r="DW105">
        <v>0</v>
      </c>
      <c r="DX105">
        <v>0</v>
      </c>
      <c r="DY105">
        <v>0</v>
      </c>
      <c r="DZ105">
        <v>0</v>
      </c>
      <c r="EA105">
        <v>0</v>
      </c>
      <c r="EB105">
        <v>0</v>
      </c>
      <c r="EC105">
        <v>0</v>
      </c>
      <c r="ED105">
        <v>0</v>
      </c>
      <c r="EE105">
        <v>0</v>
      </c>
      <c r="EF105">
        <v>0</v>
      </c>
      <c r="EG105">
        <v>0</v>
      </c>
      <c r="EH105">
        <v>0</v>
      </c>
      <c r="EI105">
        <v>0</v>
      </c>
      <c r="EJ105">
        <v>0</v>
      </c>
      <c r="EK105">
        <v>0</v>
      </c>
      <c r="EL105">
        <v>0</v>
      </c>
      <c r="EM105">
        <v>0</v>
      </c>
      <c r="EN105">
        <v>0</v>
      </c>
      <c r="EO105">
        <v>0</v>
      </c>
      <c r="EP105">
        <v>0</v>
      </c>
      <c r="EQ105">
        <v>0</v>
      </c>
      <c r="ER105">
        <v>0</v>
      </c>
      <c r="ES105">
        <v>0</v>
      </c>
      <c r="ET105">
        <v>0</v>
      </c>
      <c r="EU105">
        <v>0</v>
      </c>
      <c r="EV105">
        <v>0</v>
      </c>
      <c r="EW105">
        <v>0</v>
      </c>
      <c r="EX105">
        <v>0</v>
      </c>
      <c r="EY105">
        <v>0</v>
      </c>
      <c r="EZ105">
        <v>0</v>
      </c>
      <c r="FA105">
        <v>0</v>
      </c>
      <c r="FB105">
        <v>0</v>
      </c>
      <c r="FC105">
        <v>0</v>
      </c>
      <c r="FD105">
        <v>0</v>
      </c>
      <c r="FE105">
        <v>0</v>
      </c>
      <c r="FF105">
        <v>0</v>
      </c>
      <c r="FG105">
        <v>0</v>
      </c>
      <c r="FH105">
        <v>0</v>
      </c>
      <c r="FI105">
        <v>0</v>
      </c>
      <c r="FJ105">
        <v>0</v>
      </c>
      <c r="FK105">
        <v>0</v>
      </c>
      <c r="FL105">
        <v>0</v>
      </c>
      <c r="FM105">
        <v>0</v>
      </c>
      <c r="FN105">
        <v>0</v>
      </c>
      <c r="FO105">
        <v>0</v>
      </c>
      <c r="FP105">
        <v>0</v>
      </c>
      <c r="FQ105">
        <v>0</v>
      </c>
      <c r="FR105">
        <v>0</v>
      </c>
      <c r="FS105">
        <v>0</v>
      </c>
      <c r="FT105">
        <v>0</v>
      </c>
      <c r="FU105">
        <v>0</v>
      </c>
      <c r="FV105">
        <v>0</v>
      </c>
    </row>
    <row r="106" spans="1:178" x14ac:dyDescent="0.25">
      <c r="A106" t="s">
        <v>213</v>
      </c>
      <c r="B106" t="s">
        <v>196</v>
      </c>
      <c r="C106" t="s">
        <v>186</v>
      </c>
      <c r="D106" t="s">
        <v>31</v>
      </c>
      <c r="E106" t="s">
        <v>212</v>
      </c>
      <c r="F106" t="s">
        <v>194</v>
      </c>
      <c r="G106" t="s">
        <v>8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>
        <v>0</v>
      </c>
      <c r="DC106">
        <v>0</v>
      </c>
      <c r="DD106">
        <v>0</v>
      </c>
      <c r="DE106">
        <v>0</v>
      </c>
      <c r="DF106">
        <v>0</v>
      </c>
      <c r="DG106">
        <v>0</v>
      </c>
      <c r="DH106">
        <v>0</v>
      </c>
      <c r="DI106">
        <v>0</v>
      </c>
      <c r="DJ106">
        <v>0</v>
      </c>
      <c r="DK106">
        <v>0</v>
      </c>
      <c r="DL106">
        <v>0</v>
      </c>
      <c r="DM106">
        <v>0</v>
      </c>
      <c r="DN106">
        <v>0</v>
      </c>
      <c r="DO106">
        <v>0</v>
      </c>
      <c r="DP106">
        <v>0</v>
      </c>
      <c r="DQ106">
        <v>0</v>
      </c>
      <c r="DR106">
        <v>0</v>
      </c>
      <c r="DS106">
        <v>0</v>
      </c>
      <c r="DT106">
        <v>0</v>
      </c>
      <c r="DU106">
        <v>0</v>
      </c>
      <c r="DV106">
        <v>0</v>
      </c>
      <c r="DW106">
        <v>0</v>
      </c>
      <c r="DX106">
        <v>0</v>
      </c>
      <c r="DY106">
        <v>0</v>
      </c>
      <c r="DZ106">
        <v>0</v>
      </c>
      <c r="EA106">
        <v>0</v>
      </c>
      <c r="EB106">
        <v>0</v>
      </c>
      <c r="EC106">
        <v>0</v>
      </c>
      <c r="ED106">
        <v>0</v>
      </c>
      <c r="EE106">
        <v>0</v>
      </c>
      <c r="EF106">
        <v>0</v>
      </c>
      <c r="EG106">
        <v>0</v>
      </c>
      <c r="EH106">
        <v>0</v>
      </c>
      <c r="EI106">
        <v>0</v>
      </c>
      <c r="EJ106">
        <v>0</v>
      </c>
      <c r="EK106">
        <v>0</v>
      </c>
      <c r="EL106">
        <v>0</v>
      </c>
      <c r="EM106">
        <v>0</v>
      </c>
      <c r="EN106">
        <v>0</v>
      </c>
      <c r="EO106">
        <v>0</v>
      </c>
      <c r="EP106">
        <v>0</v>
      </c>
      <c r="EQ106">
        <v>0</v>
      </c>
      <c r="ER106">
        <v>0</v>
      </c>
      <c r="ES106">
        <v>0</v>
      </c>
      <c r="ET106">
        <v>0</v>
      </c>
      <c r="EU106">
        <v>0</v>
      </c>
      <c r="EV106">
        <v>0</v>
      </c>
      <c r="EW106">
        <v>0</v>
      </c>
      <c r="EX106">
        <v>0</v>
      </c>
      <c r="EY106">
        <v>0</v>
      </c>
      <c r="EZ106">
        <v>0</v>
      </c>
      <c r="FA106">
        <v>0</v>
      </c>
      <c r="FB106">
        <v>0</v>
      </c>
      <c r="FC106">
        <v>0</v>
      </c>
      <c r="FD106">
        <v>0</v>
      </c>
      <c r="FE106">
        <v>0</v>
      </c>
      <c r="FF106">
        <v>0</v>
      </c>
      <c r="FG106">
        <v>0</v>
      </c>
      <c r="FH106">
        <v>0</v>
      </c>
      <c r="FI106">
        <v>0</v>
      </c>
      <c r="FJ106">
        <v>0</v>
      </c>
      <c r="FK106">
        <v>0</v>
      </c>
      <c r="FL106">
        <v>0</v>
      </c>
      <c r="FM106">
        <v>0</v>
      </c>
      <c r="FN106">
        <v>0</v>
      </c>
      <c r="FO106">
        <v>0</v>
      </c>
      <c r="FP106">
        <v>0</v>
      </c>
      <c r="FQ106">
        <v>0</v>
      </c>
      <c r="FR106">
        <v>0</v>
      </c>
      <c r="FS106">
        <v>0</v>
      </c>
      <c r="FT106">
        <v>0</v>
      </c>
      <c r="FU106">
        <v>0</v>
      </c>
      <c r="FV106">
        <v>0</v>
      </c>
    </row>
    <row r="107" spans="1:178" x14ac:dyDescent="0.25">
      <c r="A107" t="s">
        <v>213</v>
      </c>
      <c r="B107" t="s">
        <v>196</v>
      </c>
      <c r="C107" t="s">
        <v>186</v>
      </c>
      <c r="D107" t="s">
        <v>31</v>
      </c>
      <c r="E107" t="s">
        <v>212</v>
      </c>
      <c r="F107" t="s">
        <v>195</v>
      </c>
      <c r="G107" t="s">
        <v>8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>
        <v>0</v>
      </c>
      <c r="DC107">
        <v>0</v>
      </c>
      <c r="DD107">
        <v>0</v>
      </c>
      <c r="DE107">
        <v>0</v>
      </c>
      <c r="DF107">
        <v>0</v>
      </c>
      <c r="DG107">
        <v>0</v>
      </c>
      <c r="DH107">
        <v>0</v>
      </c>
      <c r="DI107">
        <v>0</v>
      </c>
      <c r="DJ107">
        <v>0</v>
      </c>
      <c r="DK107">
        <v>0</v>
      </c>
      <c r="DL107">
        <v>0</v>
      </c>
      <c r="DM107">
        <v>0</v>
      </c>
      <c r="DN107">
        <v>0</v>
      </c>
      <c r="DO107">
        <v>0</v>
      </c>
      <c r="DP107">
        <v>0</v>
      </c>
      <c r="DQ107">
        <v>0</v>
      </c>
      <c r="DR107">
        <v>0</v>
      </c>
      <c r="DS107">
        <v>0</v>
      </c>
      <c r="DT107">
        <v>0</v>
      </c>
      <c r="DU107">
        <v>0</v>
      </c>
      <c r="DV107">
        <v>0</v>
      </c>
      <c r="DW107">
        <v>0</v>
      </c>
      <c r="DX107">
        <v>0</v>
      </c>
      <c r="DY107">
        <v>0</v>
      </c>
      <c r="DZ107">
        <v>0</v>
      </c>
      <c r="EA107">
        <v>0</v>
      </c>
      <c r="EB107">
        <v>0</v>
      </c>
      <c r="EC107">
        <v>0</v>
      </c>
      <c r="ED107">
        <v>0</v>
      </c>
      <c r="EE107">
        <v>0</v>
      </c>
      <c r="EF107">
        <v>0</v>
      </c>
      <c r="EG107">
        <v>0</v>
      </c>
      <c r="EH107">
        <v>0</v>
      </c>
      <c r="EI107">
        <v>0</v>
      </c>
      <c r="EJ107">
        <v>0</v>
      </c>
      <c r="EK107">
        <v>0</v>
      </c>
      <c r="EL107">
        <v>0</v>
      </c>
      <c r="EM107">
        <v>0</v>
      </c>
      <c r="EN107">
        <v>0</v>
      </c>
      <c r="EO107">
        <v>0</v>
      </c>
      <c r="EP107">
        <v>0</v>
      </c>
      <c r="EQ107">
        <v>0</v>
      </c>
      <c r="ER107">
        <v>0</v>
      </c>
      <c r="ES107">
        <v>0</v>
      </c>
      <c r="ET107">
        <v>0</v>
      </c>
      <c r="EU107">
        <v>0</v>
      </c>
      <c r="EV107">
        <v>0</v>
      </c>
      <c r="EW107">
        <v>0</v>
      </c>
      <c r="EX107">
        <v>0</v>
      </c>
      <c r="EY107">
        <v>0</v>
      </c>
      <c r="EZ107">
        <v>0</v>
      </c>
      <c r="FA107">
        <v>0</v>
      </c>
      <c r="FB107">
        <v>0</v>
      </c>
      <c r="FC107">
        <v>0</v>
      </c>
      <c r="FD107">
        <v>0</v>
      </c>
      <c r="FE107">
        <v>0</v>
      </c>
      <c r="FF107">
        <v>0</v>
      </c>
      <c r="FG107">
        <v>0</v>
      </c>
      <c r="FH107">
        <v>0</v>
      </c>
      <c r="FI107">
        <v>0</v>
      </c>
      <c r="FJ107">
        <v>0</v>
      </c>
      <c r="FK107">
        <v>0</v>
      </c>
      <c r="FL107">
        <v>0</v>
      </c>
      <c r="FM107">
        <v>0</v>
      </c>
      <c r="FN107">
        <v>0</v>
      </c>
      <c r="FO107">
        <v>0</v>
      </c>
      <c r="FP107">
        <v>0</v>
      </c>
      <c r="FQ107">
        <v>0</v>
      </c>
      <c r="FR107">
        <v>0</v>
      </c>
      <c r="FS107">
        <v>0</v>
      </c>
      <c r="FT107">
        <v>0</v>
      </c>
      <c r="FU107">
        <v>0</v>
      </c>
      <c r="FV107">
        <v>0</v>
      </c>
    </row>
    <row r="108" spans="1:178" x14ac:dyDescent="0.25">
      <c r="A108" t="s">
        <v>213</v>
      </c>
      <c r="B108" t="s">
        <v>196</v>
      </c>
      <c r="C108" t="s">
        <v>186</v>
      </c>
      <c r="D108" t="s">
        <v>31</v>
      </c>
      <c r="E108" t="s">
        <v>212</v>
      </c>
      <c r="F108" t="s">
        <v>192</v>
      </c>
      <c r="G108" t="s">
        <v>8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</v>
      </c>
      <c r="CH108">
        <v>0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>
        <v>0</v>
      </c>
      <c r="DC108">
        <v>0</v>
      </c>
      <c r="DD108">
        <v>0</v>
      </c>
      <c r="DE108">
        <v>0</v>
      </c>
      <c r="DF108">
        <v>0</v>
      </c>
      <c r="DG108">
        <v>0</v>
      </c>
      <c r="DH108">
        <v>0</v>
      </c>
      <c r="DI108">
        <v>0</v>
      </c>
      <c r="DJ108">
        <v>0</v>
      </c>
      <c r="DK108">
        <v>0</v>
      </c>
      <c r="DL108">
        <v>0</v>
      </c>
      <c r="DM108">
        <v>0</v>
      </c>
      <c r="DN108">
        <v>0</v>
      </c>
      <c r="DO108">
        <v>0</v>
      </c>
      <c r="DP108">
        <v>0</v>
      </c>
      <c r="DQ108">
        <v>0</v>
      </c>
      <c r="DR108">
        <v>0</v>
      </c>
      <c r="DS108">
        <v>0</v>
      </c>
      <c r="DT108">
        <v>0</v>
      </c>
      <c r="DU108">
        <v>0</v>
      </c>
      <c r="DV108">
        <v>0</v>
      </c>
      <c r="DW108">
        <v>0</v>
      </c>
      <c r="DX108">
        <v>0</v>
      </c>
      <c r="DY108">
        <v>0</v>
      </c>
      <c r="DZ108">
        <v>0</v>
      </c>
      <c r="EA108">
        <v>0</v>
      </c>
      <c r="EB108">
        <v>0</v>
      </c>
      <c r="EC108">
        <v>0</v>
      </c>
      <c r="ED108">
        <v>0</v>
      </c>
      <c r="EE108">
        <v>0</v>
      </c>
      <c r="EF108">
        <v>0</v>
      </c>
      <c r="EG108">
        <v>0</v>
      </c>
      <c r="EH108">
        <v>0</v>
      </c>
      <c r="EI108">
        <v>0</v>
      </c>
      <c r="EJ108">
        <v>0</v>
      </c>
      <c r="EK108">
        <v>0</v>
      </c>
      <c r="EL108">
        <v>0</v>
      </c>
      <c r="EM108">
        <v>0</v>
      </c>
      <c r="EN108">
        <v>0</v>
      </c>
      <c r="EO108">
        <v>0</v>
      </c>
      <c r="EP108">
        <v>0</v>
      </c>
      <c r="EQ108">
        <v>0</v>
      </c>
      <c r="ER108">
        <v>0</v>
      </c>
      <c r="ES108">
        <v>0</v>
      </c>
      <c r="ET108">
        <v>0</v>
      </c>
      <c r="EU108">
        <v>0</v>
      </c>
      <c r="EV108">
        <v>0</v>
      </c>
      <c r="EW108">
        <v>0</v>
      </c>
      <c r="EX108">
        <v>0</v>
      </c>
      <c r="EY108">
        <v>0</v>
      </c>
      <c r="EZ108">
        <v>0</v>
      </c>
      <c r="FA108">
        <v>0</v>
      </c>
      <c r="FB108">
        <v>0</v>
      </c>
      <c r="FC108">
        <v>0</v>
      </c>
      <c r="FD108">
        <v>0</v>
      </c>
      <c r="FE108">
        <v>0</v>
      </c>
      <c r="FF108">
        <v>0</v>
      </c>
      <c r="FG108">
        <v>0</v>
      </c>
      <c r="FH108">
        <v>0</v>
      </c>
      <c r="FI108">
        <v>0</v>
      </c>
      <c r="FJ108">
        <v>0</v>
      </c>
      <c r="FK108">
        <v>0</v>
      </c>
      <c r="FL108">
        <v>0</v>
      </c>
      <c r="FM108">
        <v>0</v>
      </c>
      <c r="FN108">
        <v>0</v>
      </c>
      <c r="FO108">
        <v>0</v>
      </c>
      <c r="FP108">
        <v>0</v>
      </c>
      <c r="FQ108">
        <v>0</v>
      </c>
      <c r="FR108">
        <v>0</v>
      </c>
      <c r="FS108">
        <v>0</v>
      </c>
      <c r="FT108">
        <v>0</v>
      </c>
      <c r="FU108">
        <v>0</v>
      </c>
      <c r="FV108">
        <v>0</v>
      </c>
    </row>
    <row r="109" spans="1:178" x14ac:dyDescent="0.25">
      <c r="A109" t="s">
        <v>213</v>
      </c>
      <c r="B109" t="s">
        <v>196</v>
      </c>
      <c r="C109" t="s">
        <v>186</v>
      </c>
      <c r="D109" t="s">
        <v>31</v>
      </c>
      <c r="E109" t="s">
        <v>212</v>
      </c>
      <c r="F109" t="s">
        <v>193</v>
      </c>
      <c r="G109" t="s">
        <v>8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0</v>
      </c>
      <c r="CF109">
        <v>0</v>
      </c>
      <c r="CG109">
        <v>0</v>
      </c>
      <c r="CH109">
        <v>0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  <c r="CS109">
        <v>0</v>
      </c>
      <c r="CT109">
        <v>0</v>
      </c>
      <c r="CU109">
        <v>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>
        <v>0</v>
      </c>
      <c r="DC109">
        <v>0</v>
      </c>
      <c r="DD109">
        <v>0</v>
      </c>
      <c r="DE109">
        <v>0</v>
      </c>
      <c r="DF109">
        <v>0</v>
      </c>
      <c r="DG109">
        <v>0</v>
      </c>
      <c r="DH109">
        <v>0</v>
      </c>
      <c r="DI109">
        <v>0</v>
      </c>
      <c r="DJ109">
        <v>0</v>
      </c>
      <c r="DK109">
        <v>0</v>
      </c>
      <c r="DL109">
        <v>0</v>
      </c>
      <c r="DM109">
        <v>0</v>
      </c>
      <c r="DN109">
        <v>0</v>
      </c>
      <c r="DO109">
        <v>0</v>
      </c>
      <c r="DP109">
        <v>0</v>
      </c>
      <c r="DQ109">
        <v>0</v>
      </c>
      <c r="DR109">
        <v>0</v>
      </c>
      <c r="DS109">
        <v>0</v>
      </c>
      <c r="DT109">
        <v>0</v>
      </c>
      <c r="DU109">
        <v>0</v>
      </c>
      <c r="DV109">
        <v>0</v>
      </c>
      <c r="DW109">
        <v>0</v>
      </c>
      <c r="DX109">
        <v>0</v>
      </c>
      <c r="DY109">
        <v>0</v>
      </c>
      <c r="DZ109">
        <v>0</v>
      </c>
      <c r="EA109">
        <v>0</v>
      </c>
      <c r="EB109">
        <v>0</v>
      </c>
      <c r="EC109">
        <v>0</v>
      </c>
      <c r="ED109">
        <v>0</v>
      </c>
      <c r="EE109">
        <v>0</v>
      </c>
      <c r="EF109">
        <v>0</v>
      </c>
      <c r="EG109">
        <v>0</v>
      </c>
      <c r="EH109">
        <v>0</v>
      </c>
      <c r="EI109">
        <v>0</v>
      </c>
      <c r="EJ109">
        <v>0</v>
      </c>
      <c r="EK109">
        <v>0</v>
      </c>
      <c r="EL109">
        <v>0</v>
      </c>
      <c r="EM109">
        <v>0</v>
      </c>
      <c r="EN109">
        <v>0</v>
      </c>
      <c r="EO109">
        <v>0</v>
      </c>
      <c r="EP109">
        <v>0</v>
      </c>
      <c r="EQ109">
        <v>0</v>
      </c>
      <c r="ER109">
        <v>0</v>
      </c>
      <c r="ES109">
        <v>0</v>
      </c>
      <c r="ET109">
        <v>0</v>
      </c>
      <c r="EU109">
        <v>0</v>
      </c>
      <c r="EV109">
        <v>0</v>
      </c>
      <c r="EW109">
        <v>0</v>
      </c>
      <c r="EX109">
        <v>0</v>
      </c>
      <c r="EY109">
        <v>0</v>
      </c>
      <c r="EZ109">
        <v>0</v>
      </c>
      <c r="FA109">
        <v>0</v>
      </c>
      <c r="FB109">
        <v>0</v>
      </c>
      <c r="FC109">
        <v>0</v>
      </c>
      <c r="FD109">
        <v>0</v>
      </c>
      <c r="FE109">
        <v>0</v>
      </c>
      <c r="FF109">
        <v>0</v>
      </c>
      <c r="FG109">
        <v>0</v>
      </c>
      <c r="FH109">
        <v>0</v>
      </c>
      <c r="FI109">
        <v>0</v>
      </c>
      <c r="FJ109">
        <v>0</v>
      </c>
      <c r="FK109">
        <v>0</v>
      </c>
      <c r="FL109">
        <v>0</v>
      </c>
      <c r="FM109">
        <v>0</v>
      </c>
      <c r="FN109">
        <v>0</v>
      </c>
      <c r="FO109">
        <v>0</v>
      </c>
      <c r="FP109">
        <v>0</v>
      </c>
      <c r="FQ109">
        <v>0</v>
      </c>
      <c r="FR109">
        <v>0</v>
      </c>
      <c r="FS109">
        <v>0</v>
      </c>
      <c r="FT109">
        <v>0</v>
      </c>
      <c r="FU109">
        <v>0</v>
      </c>
      <c r="FV109">
        <v>0</v>
      </c>
    </row>
    <row r="110" spans="1:178" x14ac:dyDescent="0.25">
      <c r="A110" t="s">
        <v>213</v>
      </c>
      <c r="B110" t="s">
        <v>196</v>
      </c>
      <c r="C110" t="s">
        <v>186</v>
      </c>
      <c r="D110" t="s">
        <v>35</v>
      </c>
      <c r="E110" t="s">
        <v>212</v>
      </c>
      <c r="F110" t="s">
        <v>194</v>
      </c>
      <c r="G110" t="s">
        <v>8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  <c r="CH110">
        <v>0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  <c r="CR110">
        <v>0</v>
      </c>
      <c r="CS110">
        <v>0</v>
      </c>
      <c r="CT110">
        <v>0</v>
      </c>
      <c r="CU110">
        <v>0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>
        <v>0</v>
      </c>
      <c r="DC110">
        <v>0</v>
      </c>
      <c r="DD110">
        <v>0</v>
      </c>
      <c r="DE110">
        <v>0</v>
      </c>
      <c r="DF110">
        <v>0</v>
      </c>
      <c r="DG110">
        <v>0</v>
      </c>
      <c r="DH110">
        <v>0</v>
      </c>
      <c r="DI110">
        <v>0</v>
      </c>
      <c r="DJ110">
        <v>0</v>
      </c>
      <c r="DK110">
        <v>0</v>
      </c>
      <c r="DL110">
        <v>0</v>
      </c>
      <c r="DM110">
        <v>0</v>
      </c>
      <c r="DN110">
        <v>0</v>
      </c>
      <c r="DO110">
        <v>0</v>
      </c>
      <c r="DP110">
        <v>0</v>
      </c>
      <c r="DQ110">
        <v>0</v>
      </c>
      <c r="DR110">
        <v>0</v>
      </c>
      <c r="DS110">
        <v>0</v>
      </c>
      <c r="DT110">
        <v>0</v>
      </c>
      <c r="DU110">
        <v>0</v>
      </c>
      <c r="DV110">
        <v>0</v>
      </c>
      <c r="DW110">
        <v>0</v>
      </c>
      <c r="DX110">
        <v>0</v>
      </c>
      <c r="DY110">
        <v>0</v>
      </c>
      <c r="DZ110">
        <v>0</v>
      </c>
      <c r="EA110">
        <v>0</v>
      </c>
      <c r="EB110">
        <v>0</v>
      </c>
      <c r="EC110">
        <v>0</v>
      </c>
      <c r="ED110">
        <v>0</v>
      </c>
      <c r="EE110">
        <v>0</v>
      </c>
      <c r="EF110">
        <v>0</v>
      </c>
      <c r="EG110">
        <v>0</v>
      </c>
      <c r="EH110">
        <v>0</v>
      </c>
      <c r="EI110">
        <v>0</v>
      </c>
      <c r="EJ110">
        <v>0</v>
      </c>
      <c r="EK110">
        <v>0</v>
      </c>
      <c r="EL110">
        <v>0</v>
      </c>
      <c r="EM110">
        <v>0</v>
      </c>
      <c r="EN110">
        <v>0</v>
      </c>
      <c r="EO110">
        <v>0</v>
      </c>
      <c r="EP110">
        <v>0</v>
      </c>
      <c r="EQ110">
        <v>0</v>
      </c>
      <c r="ER110">
        <v>0</v>
      </c>
      <c r="ES110">
        <v>0</v>
      </c>
      <c r="ET110">
        <v>0</v>
      </c>
      <c r="EU110">
        <v>0</v>
      </c>
      <c r="EV110">
        <v>0</v>
      </c>
      <c r="EW110">
        <v>0</v>
      </c>
      <c r="EX110">
        <v>0</v>
      </c>
      <c r="EY110">
        <v>0</v>
      </c>
      <c r="EZ110">
        <v>0</v>
      </c>
      <c r="FA110">
        <v>0</v>
      </c>
      <c r="FB110">
        <v>0</v>
      </c>
      <c r="FC110">
        <v>0</v>
      </c>
      <c r="FD110">
        <v>0</v>
      </c>
      <c r="FE110">
        <v>0</v>
      </c>
      <c r="FF110">
        <v>0</v>
      </c>
      <c r="FG110">
        <v>0</v>
      </c>
      <c r="FH110">
        <v>0</v>
      </c>
      <c r="FI110">
        <v>0</v>
      </c>
      <c r="FJ110">
        <v>0</v>
      </c>
      <c r="FK110">
        <v>0</v>
      </c>
      <c r="FL110">
        <v>0</v>
      </c>
      <c r="FM110">
        <v>0</v>
      </c>
      <c r="FN110">
        <v>0</v>
      </c>
      <c r="FO110">
        <v>0</v>
      </c>
      <c r="FP110">
        <v>0</v>
      </c>
      <c r="FQ110">
        <v>0</v>
      </c>
      <c r="FR110">
        <v>0</v>
      </c>
      <c r="FS110">
        <v>0</v>
      </c>
      <c r="FT110">
        <v>0</v>
      </c>
      <c r="FU110">
        <v>0</v>
      </c>
      <c r="FV110">
        <v>0</v>
      </c>
    </row>
    <row r="111" spans="1:178" x14ac:dyDescent="0.25">
      <c r="A111" t="s">
        <v>213</v>
      </c>
      <c r="B111" t="s">
        <v>196</v>
      </c>
      <c r="C111" t="s">
        <v>186</v>
      </c>
      <c r="D111" t="s">
        <v>35</v>
      </c>
      <c r="E111" t="s">
        <v>212</v>
      </c>
      <c r="F111" t="s">
        <v>195</v>
      </c>
      <c r="G111" t="s">
        <v>8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  <c r="CH111">
        <v>0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>
        <v>0</v>
      </c>
      <c r="DC111">
        <v>0</v>
      </c>
      <c r="DD111">
        <v>0</v>
      </c>
      <c r="DE111">
        <v>0</v>
      </c>
      <c r="DF111">
        <v>0</v>
      </c>
      <c r="DG111">
        <v>0</v>
      </c>
      <c r="DH111">
        <v>0</v>
      </c>
      <c r="DI111">
        <v>0</v>
      </c>
      <c r="DJ111">
        <v>0</v>
      </c>
      <c r="DK111">
        <v>0</v>
      </c>
      <c r="DL111">
        <v>0</v>
      </c>
      <c r="DM111">
        <v>0</v>
      </c>
      <c r="DN111">
        <v>0</v>
      </c>
      <c r="DO111">
        <v>0</v>
      </c>
      <c r="DP111">
        <v>0</v>
      </c>
      <c r="DQ111">
        <v>0</v>
      </c>
      <c r="DR111">
        <v>0</v>
      </c>
      <c r="DS111">
        <v>0</v>
      </c>
      <c r="DT111">
        <v>0</v>
      </c>
      <c r="DU111">
        <v>0</v>
      </c>
      <c r="DV111">
        <v>0</v>
      </c>
      <c r="DW111">
        <v>0</v>
      </c>
      <c r="DX111">
        <v>0</v>
      </c>
      <c r="DY111">
        <v>0</v>
      </c>
      <c r="DZ111">
        <v>0</v>
      </c>
      <c r="EA111">
        <v>0</v>
      </c>
      <c r="EB111">
        <v>0</v>
      </c>
      <c r="EC111">
        <v>0</v>
      </c>
      <c r="ED111">
        <v>0</v>
      </c>
      <c r="EE111">
        <v>0</v>
      </c>
      <c r="EF111">
        <v>0</v>
      </c>
      <c r="EG111">
        <v>0</v>
      </c>
      <c r="EH111">
        <v>0</v>
      </c>
      <c r="EI111">
        <v>0</v>
      </c>
      <c r="EJ111">
        <v>0</v>
      </c>
      <c r="EK111">
        <v>0</v>
      </c>
      <c r="EL111">
        <v>0</v>
      </c>
      <c r="EM111">
        <v>0</v>
      </c>
      <c r="EN111">
        <v>0</v>
      </c>
      <c r="EO111">
        <v>0</v>
      </c>
      <c r="EP111">
        <v>0</v>
      </c>
      <c r="EQ111">
        <v>0</v>
      </c>
      <c r="ER111">
        <v>0</v>
      </c>
      <c r="ES111">
        <v>0</v>
      </c>
      <c r="ET111">
        <v>0</v>
      </c>
      <c r="EU111">
        <v>0</v>
      </c>
      <c r="EV111">
        <v>0</v>
      </c>
      <c r="EW111">
        <v>0</v>
      </c>
      <c r="EX111">
        <v>0</v>
      </c>
      <c r="EY111">
        <v>0</v>
      </c>
      <c r="EZ111">
        <v>0</v>
      </c>
      <c r="FA111">
        <v>0</v>
      </c>
      <c r="FB111">
        <v>0</v>
      </c>
      <c r="FC111">
        <v>0</v>
      </c>
      <c r="FD111">
        <v>0</v>
      </c>
      <c r="FE111">
        <v>0</v>
      </c>
      <c r="FF111">
        <v>0</v>
      </c>
      <c r="FG111">
        <v>0</v>
      </c>
      <c r="FH111">
        <v>0</v>
      </c>
      <c r="FI111">
        <v>0</v>
      </c>
      <c r="FJ111">
        <v>0</v>
      </c>
      <c r="FK111">
        <v>0</v>
      </c>
      <c r="FL111">
        <v>0</v>
      </c>
      <c r="FM111">
        <v>0</v>
      </c>
      <c r="FN111">
        <v>0</v>
      </c>
      <c r="FO111">
        <v>0</v>
      </c>
      <c r="FP111">
        <v>0</v>
      </c>
      <c r="FQ111">
        <v>0</v>
      </c>
      <c r="FR111">
        <v>0</v>
      </c>
      <c r="FS111">
        <v>0</v>
      </c>
      <c r="FT111">
        <v>0</v>
      </c>
      <c r="FU111">
        <v>0</v>
      </c>
      <c r="FV111">
        <v>0</v>
      </c>
    </row>
    <row r="112" spans="1:178" x14ac:dyDescent="0.25">
      <c r="A112" t="s">
        <v>213</v>
      </c>
      <c r="B112" t="s">
        <v>196</v>
      </c>
      <c r="C112" t="s">
        <v>186</v>
      </c>
      <c r="D112" t="s">
        <v>35</v>
      </c>
      <c r="E112" t="s">
        <v>212</v>
      </c>
      <c r="F112" t="s">
        <v>192</v>
      </c>
      <c r="G112" t="s">
        <v>8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0</v>
      </c>
      <c r="CB112">
        <v>0</v>
      </c>
      <c r="CC112">
        <v>0</v>
      </c>
      <c r="CD112">
        <v>0</v>
      </c>
      <c r="CE112">
        <v>0</v>
      </c>
      <c r="CF112">
        <v>0</v>
      </c>
      <c r="CG112">
        <v>0</v>
      </c>
      <c r="CH112">
        <v>0</v>
      </c>
      <c r="CI112">
        <v>0</v>
      </c>
      <c r="CJ112">
        <v>0</v>
      </c>
      <c r="CK112">
        <v>0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0</v>
      </c>
      <c r="CR112">
        <v>0</v>
      </c>
      <c r="CS112">
        <v>0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>
        <v>0</v>
      </c>
      <c r="DC112">
        <v>0</v>
      </c>
      <c r="DD112">
        <v>0</v>
      </c>
      <c r="DE112">
        <v>0</v>
      </c>
      <c r="DF112">
        <v>0</v>
      </c>
      <c r="DG112">
        <v>0</v>
      </c>
      <c r="DH112">
        <v>0</v>
      </c>
      <c r="DI112">
        <v>0</v>
      </c>
      <c r="DJ112">
        <v>0</v>
      </c>
      <c r="DK112">
        <v>0</v>
      </c>
      <c r="DL112">
        <v>0</v>
      </c>
      <c r="DM112">
        <v>0</v>
      </c>
      <c r="DN112">
        <v>0</v>
      </c>
      <c r="DO112">
        <v>0</v>
      </c>
      <c r="DP112">
        <v>0</v>
      </c>
      <c r="DQ112">
        <v>0</v>
      </c>
      <c r="DR112">
        <v>0</v>
      </c>
      <c r="DS112">
        <v>0</v>
      </c>
      <c r="DT112">
        <v>0</v>
      </c>
      <c r="DU112">
        <v>0</v>
      </c>
      <c r="DV112">
        <v>0</v>
      </c>
      <c r="DW112">
        <v>0</v>
      </c>
      <c r="DX112">
        <v>0</v>
      </c>
      <c r="DY112">
        <v>0</v>
      </c>
      <c r="DZ112">
        <v>0</v>
      </c>
      <c r="EA112">
        <v>0</v>
      </c>
      <c r="EB112">
        <v>0</v>
      </c>
      <c r="EC112">
        <v>0</v>
      </c>
      <c r="ED112">
        <v>0</v>
      </c>
      <c r="EE112">
        <v>0</v>
      </c>
      <c r="EF112">
        <v>0</v>
      </c>
      <c r="EG112">
        <v>0</v>
      </c>
      <c r="EH112">
        <v>0</v>
      </c>
      <c r="EI112">
        <v>0</v>
      </c>
      <c r="EJ112">
        <v>0</v>
      </c>
      <c r="EK112">
        <v>0</v>
      </c>
      <c r="EL112">
        <v>0</v>
      </c>
      <c r="EM112">
        <v>0</v>
      </c>
      <c r="EN112">
        <v>0</v>
      </c>
      <c r="EO112">
        <v>0</v>
      </c>
      <c r="EP112">
        <v>0</v>
      </c>
      <c r="EQ112">
        <v>0</v>
      </c>
      <c r="ER112">
        <v>0</v>
      </c>
      <c r="ES112">
        <v>0</v>
      </c>
      <c r="ET112">
        <v>0</v>
      </c>
      <c r="EU112">
        <v>0</v>
      </c>
      <c r="EV112">
        <v>0</v>
      </c>
      <c r="EW112">
        <v>0</v>
      </c>
      <c r="EX112">
        <v>0</v>
      </c>
      <c r="EY112">
        <v>0</v>
      </c>
      <c r="EZ112">
        <v>0</v>
      </c>
      <c r="FA112">
        <v>0</v>
      </c>
      <c r="FB112">
        <v>0</v>
      </c>
      <c r="FC112">
        <v>0</v>
      </c>
      <c r="FD112">
        <v>0</v>
      </c>
      <c r="FE112">
        <v>0</v>
      </c>
      <c r="FF112">
        <v>0</v>
      </c>
      <c r="FG112">
        <v>0</v>
      </c>
      <c r="FH112">
        <v>0</v>
      </c>
      <c r="FI112">
        <v>0</v>
      </c>
      <c r="FJ112">
        <v>0</v>
      </c>
      <c r="FK112">
        <v>0</v>
      </c>
      <c r="FL112">
        <v>0</v>
      </c>
      <c r="FM112">
        <v>0</v>
      </c>
      <c r="FN112">
        <v>0</v>
      </c>
      <c r="FO112">
        <v>0</v>
      </c>
      <c r="FP112">
        <v>0</v>
      </c>
      <c r="FQ112">
        <v>0</v>
      </c>
      <c r="FR112">
        <v>0</v>
      </c>
      <c r="FS112">
        <v>0</v>
      </c>
      <c r="FT112">
        <v>0</v>
      </c>
      <c r="FU112">
        <v>0</v>
      </c>
      <c r="FV112">
        <v>0</v>
      </c>
    </row>
    <row r="113" spans="1:178" x14ac:dyDescent="0.25">
      <c r="A113" t="s">
        <v>213</v>
      </c>
      <c r="B113" t="s">
        <v>196</v>
      </c>
      <c r="C113" t="s">
        <v>186</v>
      </c>
      <c r="D113" t="s">
        <v>35</v>
      </c>
      <c r="E113" t="s">
        <v>212</v>
      </c>
      <c r="F113" t="s">
        <v>193</v>
      </c>
      <c r="G113" t="s">
        <v>8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v>0</v>
      </c>
      <c r="CG113">
        <v>0</v>
      </c>
      <c r="CH113">
        <v>0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>
        <v>0</v>
      </c>
      <c r="DC113">
        <v>0</v>
      </c>
      <c r="DD113">
        <v>0</v>
      </c>
      <c r="DE113">
        <v>0</v>
      </c>
      <c r="DF113">
        <v>0</v>
      </c>
      <c r="DG113">
        <v>0</v>
      </c>
      <c r="DH113">
        <v>0</v>
      </c>
      <c r="DI113">
        <v>0</v>
      </c>
      <c r="DJ113">
        <v>0</v>
      </c>
      <c r="DK113">
        <v>0</v>
      </c>
      <c r="DL113">
        <v>0</v>
      </c>
      <c r="DM113">
        <v>0</v>
      </c>
      <c r="DN113">
        <v>0</v>
      </c>
      <c r="DO113">
        <v>0</v>
      </c>
      <c r="DP113">
        <v>0</v>
      </c>
      <c r="DQ113">
        <v>0</v>
      </c>
      <c r="DR113">
        <v>0</v>
      </c>
      <c r="DS113">
        <v>0</v>
      </c>
      <c r="DT113">
        <v>0</v>
      </c>
      <c r="DU113">
        <v>0</v>
      </c>
      <c r="DV113">
        <v>0</v>
      </c>
      <c r="DW113">
        <v>0</v>
      </c>
      <c r="DX113">
        <v>0</v>
      </c>
      <c r="DY113">
        <v>0</v>
      </c>
      <c r="DZ113">
        <v>0</v>
      </c>
      <c r="EA113">
        <v>0</v>
      </c>
      <c r="EB113">
        <v>0</v>
      </c>
      <c r="EC113">
        <v>0</v>
      </c>
      <c r="ED113">
        <v>0</v>
      </c>
      <c r="EE113">
        <v>0</v>
      </c>
      <c r="EF113">
        <v>0</v>
      </c>
      <c r="EG113">
        <v>0</v>
      </c>
      <c r="EH113">
        <v>0</v>
      </c>
      <c r="EI113">
        <v>0</v>
      </c>
      <c r="EJ113">
        <v>0</v>
      </c>
      <c r="EK113">
        <v>0</v>
      </c>
      <c r="EL113">
        <v>0</v>
      </c>
      <c r="EM113">
        <v>0</v>
      </c>
      <c r="EN113">
        <v>0</v>
      </c>
      <c r="EO113">
        <v>0</v>
      </c>
      <c r="EP113">
        <v>0</v>
      </c>
      <c r="EQ113">
        <v>0</v>
      </c>
      <c r="ER113">
        <v>0</v>
      </c>
      <c r="ES113">
        <v>0</v>
      </c>
      <c r="ET113">
        <v>0</v>
      </c>
      <c r="EU113">
        <v>0</v>
      </c>
      <c r="EV113">
        <v>0</v>
      </c>
      <c r="EW113">
        <v>0</v>
      </c>
      <c r="EX113">
        <v>0</v>
      </c>
      <c r="EY113">
        <v>0</v>
      </c>
      <c r="EZ113">
        <v>0</v>
      </c>
      <c r="FA113">
        <v>0</v>
      </c>
      <c r="FB113">
        <v>0</v>
      </c>
      <c r="FC113">
        <v>0</v>
      </c>
      <c r="FD113">
        <v>0</v>
      </c>
      <c r="FE113">
        <v>0</v>
      </c>
      <c r="FF113">
        <v>0</v>
      </c>
      <c r="FG113">
        <v>0</v>
      </c>
      <c r="FH113">
        <v>0</v>
      </c>
      <c r="FI113">
        <v>0</v>
      </c>
      <c r="FJ113">
        <v>0</v>
      </c>
      <c r="FK113">
        <v>0</v>
      </c>
      <c r="FL113">
        <v>0</v>
      </c>
      <c r="FM113">
        <v>0</v>
      </c>
      <c r="FN113">
        <v>0</v>
      </c>
      <c r="FO113">
        <v>0</v>
      </c>
      <c r="FP113">
        <v>0</v>
      </c>
      <c r="FQ113">
        <v>0</v>
      </c>
      <c r="FR113">
        <v>0</v>
      </c>
      <c r="FS113">
        <v>0</v>
      </c>
      <c r="FT113">
        <v>0</v>
      </c>
      <c r="FU113">
        <v>0</v>
      </c>
      <c r="FV113">
        <v>0</v>
      </c>
    </row>
    <row r="114" spans="1:178" x14ac:dyDescent="0.25">
      <c r="A114" t="s">
        <v>213</v>
      </c>
      <c r="B114" t="s">
        <v>196</v>
      </c>
      <c r="C114" t="s">
        <v>186</v>
      </c>
      <c r="D114" t="s">
        <v>39</v>
      </c>
      <c r="E114" t="s">
        <v>212</v>
      </c>
      <c r="F114" t="s">
        <v>194</v>
      </c>
      <c r="G114" t="s">
        <v>8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0</v>
      </c>
      <c r="CH114">
        <v>0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>
        <v>0</v>
      </c>
      <c r="DC114">
        <v>0</v>
      </c>
      <c r="DD114">
        <v>0</v>
      </c>
      <c r="DE114">
        <v>0</v>
      </c>
      <c r="DF114">
        <v>0</v>
      </c>
      <c r="DG114">
        <v>0</v>
      </c>
      <c r="DH114">
        <v>0</v>
      </c>
      <c r="DI114">
        <v>0</v>
      </c>
      <c r="DJ114">
        <v>0</v>
      </c>
      <c r="DK114">
        <v>0</v>
      </c>
      <c r="DL114">
        <v>0</v>
      </c>
      <c r="DM114">
        <v>0</v>
      </c>
      <c r="DN114">
        <v>0</v>
      </c>
      <c r="DO114">
        <v>0</v>
      </c>
      <c r="DP114">
        <v>0</v>
      </c>
      <c r="DQ114">
        <v>0</v>
      </c>
      <c r="DR114">
        <v>0</v>
      </c>
      <c r="DS114">
        <v>0</v>
      </c>
      <c r="DT114">
        <v>0</v>
      </c>
      <c r="DU114">
        <v>0</v>
      </c>
      <c r="DV114">
        <v>0</v>
      </c>
      <c r="DW114">
        <v>0</v>
      </c>
      <c r="DX114">
        <v>0</v>
      </c>
      <c r="DY114">
        <v>0</v>
      </c>
      <c r="DZ114">
        <v>0</v>
      </c>
      <c r="EA114">
        <v>0</v>
      </c>
      <c r="EB114">
        <v>0</v>
      </c>
      <c r="EC114">
        <v>0</v>
      </c>
      <c r="ED114">
        <v>0</v>
      </c>
      <c r="EE114">
        <v>0</v>
      </c>
      <c r="EF114">
        <v>0</v>
      </c>
      <c r="EG114">
        <v>0</v>
      </c>
      <c r="EH114">
        <v>0</v>
      </c>
      <c r="EI114">
        <v>0</v>
      </c>
      <c r="EJ114">
        <v>0</v>
      </c>
      <c r="EK114">
        <v>0</v>
      </c>
      <c r="EL114">
        <v>0</v>
      </c>
      <c r="EM114">
        <v>0</v>
      </c>
      <c r="EN114">
        <v>0</v>
      </c>
      <c r="EO114">
        <v>0</v>
      </c>
      <c r="EP114">
        <v>0</v>
      </c>
      <c r="EQ114">
        <v>0</v>
      </c>
      <c r="ER114">
        <v>0</v>
      </c>
      <c r="ES114">
        <v>0</v>
      </c>
      <c r="ET114">
        <v>0</v>
      </c>
      <c r="EU114">
        <v>0</v>
      </c>
      <c r="EV114">
        <v>0</v>
      </c>
      <c r="EW114">
        <v>0</v>
      </c>
      <c r="EX114">
        <v>0</v>
      </c>
      <c r="EY114">
        <v>0</v>
      </c>
      <c r="EZ114">
        <v>0</v>
      </c>
      <c r="FA114">
        <v>0</v>
      </c>
      <c r="FB114">
        <v>0</v>
      </c>
      <c r="FC114">
        <v>0</v>
      </c>
      <c r="FD114">
        <v>0</v>
      </c>
      <c r="FE114">
        <v>0</v>
      </c>
      <c r="FF114">
        <v>0</v>
      </c>
      <c r="FG114">
        <v>0</v>
      </c>
      <c r="FH114">
        <v>0</v>
      </c>
      <c r="FI114">
        <v>0</v>
      </c>
      <c r="FJ114">
        <v>0</v>
      </c>
      <c r="FK114">
        <v>0</v>
      </c>
      <c r="FL114">
        <v>0</v>
      </c>
      <c r="FM114">
        <v>0</v>
      </c>
      <c r="FN114">
        <v>0</v>
      </c>
      <c r="FO114">
        <v>0</v>
      </c>
      <c r="FP114">
        <v>0</v>
      </c>
      <c r="FQ114">
        <v>0</v>
      </c>
      <c r="FR114">
        <v>0</v>
      </c>
      <c r="FS114">
        <v>0</v>
      </c>
      <c r="FT114">
        <v>0</v>
      </c>
      <c r="FU114">
        <v>0</v>
      </c>
      <c r="FV114">
        <v>0</v>
      </c>
    </row>
    <row r="115" spans="1:178" x14ac:dyDescent="0.25">
      <c r="A115" t="s">
        <v>213</v>
      </c>
      <c r="B115" t="s">
        <v>196</v>
      </c>
      <c r="C115" t="s">
        <v>186</v>
      </c>
      <c r="D115" t="s">
        <v>39</v>
      </c>
      <c r="E115" t="s">
        <v>212</v>
      </c>
      <c r="F115" t="s">
        <v>195</v>
      </c>
      <c r="G115" t="s">
        <v>8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v>0</v>
      </c>
      <c r="CE115">
        <v>0</v>
      </c>
      <c r="CF115">
        <v>0</v>
      </c>
      <c r="CG115">
        <v>0</v>
      </c>
      <c r="CH115">
        <v>0</v>
      </c>
      <c r="CI115">
        <v>0</v>
      </c>
      <c r="CJ115">
        <v>0</v>
      </c>
      <c r="CK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>
        <v>0</v>
      </c>
      <c r="DC115">
        <v>0</v>
      </c>
      <c r="DD115">
        <v>0</v>
      </c>
      <c r="DE115">
        <v>0</v>
      </c>
      <c r="DF115">
        <v>0</v>
      </c>
      <c r="DG115">
        <v>0</v>
      </c>
      <c r="DH115">
        <v>0</v>
      </c>
      <c r="DI115">
        <v>0</v>
      </c>
      <c r="DJ115">
        <v>0</v>
      </c>
      <c r="DK115">
        <v>0</v>
      </c>
      <c r="DL115">
        <v>0</v>
      </c>
      <c r="DM115">
        <v>0</v>
      </c>
      <c r="DN115">
        <v>0</v>
      </c>
      <c r="DO115">
        <v>0</v>
      </c>
      <c r="DP115">
        <v>0</v>
      </c>
      <c r="DQ115">
        <v>0</v>
      </c>
      <c r="DR115">
        <v>0</v>
      </c>
      <c r="DS115">
        <v>0</v>
      </c>
      <c r="DT115">
        <v>0</v>
      </c>
      <c r="DU115">
        <v>0</v>
      </c>
      <c r="DV115">
        <v>0</v>
      </c>
      <c r="DW115">
        <v>0</v>
      </c>
      <c r="DX115">
        <v>0</v>
      </c>
      <c r="DY115">
        <v>0</v>
      </c>
      <c r="DZ115">
        <v>0</v>
      </c>
      <c r="EA115">
        <v>0</v>
      </c>
      <c r="EB115">
        <v>0</v>
      </c>
      <c r="EC115">
        <v>0</v>
      </c>
      <c r="ED115">
        <v>0</v>
      </c>
      <c r="EE115">
        <v>0</v>
      </c>
      <c r="EF115">
        <v>0</v>
      </c>
      <c r="EG115">
        <v>0</v>
      </c>
      <c r="EH115">
        <v>0</v>
      </c>
      <c r="EI115">
        <v>0</v>
      </c>
      <c r="EJ115">
        <v>0</v>
      </c>
      <c r="EK115">
        <v>0</v>
      </c>
      <c r="EL115">
        <v>0</v>
      </c>
      <c r="EM115">
        <v>0</v>
      </c>
      <c r="EN115">
        <v>0</v>
      </c>
      <c r="EO115">
        <v>0</v>
      </c>
      <c r="EP115">
        <v>0</v>
      </c>
      <c r="EQ115">
        <v>0</v>
      </c>
      <c r="ER115">
        <v>0</v>
      </c>
      <c r="ES115">
        <v>0</v>
      </c>
      <c r="ET115">
        <v>0</v>
      </c>
      <c r="EU115">
        <v>0</v>
      </c>
      <c r="EV115">
        <v>0</v>
      </c>
      <c r="EW115">
        <v>0</v>
      </c>
      <c r="EX115">
        <v>0</v>
      </c>
      <c r="EY115">
        <v>0</v>
      </c>
      <c r="EZ115">
        <v>0</v>
      </c>
      <c r="FA115">
        <v>0</v>
      </c>
      <c r="FB115">
        <v>0</v>
      </c>
      <c r="FC115">
        <v>0</v>
      </c>
      <c r="FD115">
        <v>0</v>
      </c>
      <c r="FE115">
        <v>0</v>
      </c>
      <c r="FF115">
        <v>0</v>
      </c>
      <c r="FG115">
        <v>0</v>
      </c>
      <c r="FH115">
        <v>0</v>
      </c>
      <c r="FI115">
        <v>0</v>
      </c>
      <c r="FJ115">
        <v>0</v>
      </c>
      <c r="FK115">
        <v>0</v>
      </c>
      <c r="FL115">
        <v>0</v>
      </c>
      <c r="FM115">
        <v>0</v>
      </c>
      <c r="FN115">
        <v>0</v>
      </c>
      <c r="FO115">
        <v>0</v>
      </c>
      <c r="FP115">
        <v>0</v>
      </c>
      <c r="FQ115">
        <v>0</v>
      </c>
      <c r="FR115">
        <v>0</v>
      </c>
      <c r="FS115">
        <v>0</v>
      </c>
      <c r="FT115">
        <v>0</v>
      </c>
      <c r="FU115">
        <v>0</v>
      </c>
      <c r="FV115">
        <v>0</v>
      </c>
    </row>
    <row r="116" spans="1:178" x14ac:dyDescent="0.25">
      <c r="A116" t="s">
        <v>213</v>
      </c>
      <c r="B116" t="s">
        <v>196</v>
      </c>
      <c r="C116" t="s">
        <v>186</v>
      </c>
      <c r="D116" t="s">
        <v>39</v>
      </c>
      <c r="E116" t="s">
        <v>212</v>
      </c>
      <c r="F116" t="s">
        <v>192</v>
      </c>
      <c r="G116" t="s">
        <v>8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0</v>
      </c>
      <c r="CH116">
        <v>0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>
        <v>0</v>
      </c>
      <c r="DC116">
        <v>0</v>
      </c>
      <c r="DD116">
        <v>0</v>
      </c>
      <c r="DE116">
        <v>0</v>
      </c>
      <c r="DF116">
        <v>0</v>
      </c>
      <c r="DG116">
        <v>0</v>
      </c>
      <c r="DH116">
        <v>0</v>
      </c>
      <c r="DI116">
        <v>0</v>
      </c>
      <c r="DJ116">
        <v>0</v>
      </c>
      <c r="DK116">
        <v>0</v>
      </c>
      <c r="DL116">
        <v>0</v>
      </c>
      <c r="DM116">
        <v>0</v>
      </c>
      <c r="DN116">
        <v>0</v>
      </c>
      <c r="DO116">
        <v>0</v>
      </c>
      <c r="DP116">
        <v>0</v>
      </c>
      <c r="DQ116">
        <v>0</v>
      </c>
      <c r="DR116">
        <v>0</v>
      </c>
      <c r="DS116">
        <v>0</v>
      </c>
      <c r="DT116">
        <v>0</v>
      </c>
      <c r="DU116">
        <v>0</v>
      </c>
      <c r="DV116">
        <v>0</v>
      </c>
      <c r="DW116">
        <v>0</v>
      </c>
      <c r="DX116">
        <v>0</v>
      </c>
      <c r="DY116">
        <v>0</v>
      </c>
      <c r="DZ116">
        <v>0</v>
      </c>
      <c r="EA116">
        <v>0</v>
      </c>
      <c r="EB116">
        <v>0</v>
      </c>
      <c r="EC116">
        <v>0</v>
      </c>
      <c r="ED116">
        <v>0</v>
      </c>
      <c r="EE116">
        <v>0</v>
      </c>
      <c r="EF116">
        <v>0</v>
      </c>
      <c r="EG116">
        <v>0</v>
      </c>
      <c r="EH116">
        <v>0</v>
      </c>
      <c r="EI116">
        <v>0</v>
      </c>
      <c r="EJ116">
        <v>0</v>
      </c>
      <c r="EK116">
        <v>0</v>
      </c>
      <c r="EL116">
        <v>0</v>
      </c>
      <c r="EM116">
        <v>0</v>
      </c>
      <c r="EN116">
        <v>0</v>
      </c>
      <c r="EO116">
        <v>0</v>
      </c>
      <c r="EP116">
        <v>0</v>
      </c>
      <c r="EQ116">
        <v>0</v>
      </c>
      <c r="ER116">
        <v>0</v>
      </c>
      <c r="ES116">
        <v>0</v>
      </c>
      <c r="ET116">
        <v>0</v>
      </c>
      <c r="EU116">
        <v>0</v>
      </c>
      <c r="EV116">
        <v>0</v>
      </c>
      <c r="EW116">
        <v>0</v>
      </c>
      <c r="EX116">
        <v>0</v>
      </c>
      <c r="EY116">
        <v>0</v>
      </c>
      <c r="EZ116">
        <v>0</v>
      </c>
      <c r="FA116">
        <v>0</v>
      </c>
      <c r="FB116">
        <v>0</v>
      </c>
      <c r="FC116">
        <v>0</v>
      </c>
      <c r="FD116">
        <v>0</v>
      </c>
      <c r="FE116">
        <v>0</v>
      </c>
      <c r="FF116">
        <v>0</v>
      </c>
      <c r="FG116">
        <v>0</v>
      </c>
      <c r="FH116">
        <v>0</v>
      </c>
      <c r="FI116">
        <v>0</v>
      </c>
      <c r="FJ116">
        <v>0</v>
      </c>
      <c r="FK116">
        <v>0</v>
      </c>
      <c r="FL116">
        <v>0</v>
      </c>
      <c r="FM116">
        <v>0</v>
      </c>
      <c r="FN116">
        <v>0</v>
      </c>
      <c r="FO116">
        <v>0</v>
      </c>
      <c r="FP116">
        <v>0</v>
      </c>
      <c r="FQ116">
        <v>0</v>
      </c>
      <c r="FR116">
        <v>0</v>
      </c>
      <c r="FS116">
        <v>0</v>
      </c>
      <c r="FT116">
        <v>0</v>
      </c>
      <c r="FU116">
        <v>0</v>
      </c>
      <c r="FV116">
        <v>0</v>
      </c>
    </row>
    <row r="117" spans="1:178" x14ac:dyDescent="0.25">
      <c r="A117" t="s">
        <v>213</v>
      </c>
      <c r="B117" t="s">
        <v>196</v>
      </c>
      <c r="C117" t="s">
        <v>186</v>
      </c>
      <c r="D117" t="s">
        <v>39</v>
      </c>
      <c r="E117" t="s">
        <v>212</v>
      </c>
      <c r="F117" t="s">
        <v>193</v>
      </c>
      <c r="G117" t="s">
        <v>8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</v>
      </c>
      <c r="CD117">
        <v>0</v>
      </c>
      <c r="CE117">
        <v>0</v>
      </c>
      <c r="CF117">
        <v>0</v>
      </c>
      <c r="CG117">
        <v>0</v>
      </c>
      <c r="CH117">
        <v>0</v>
      </c>
      <c r="CI117">
        <v>0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>
        <v>0</v>
      </c>
      <c r="DC117">
        <v>0</v>
      </c>
      <c r="DD117">
        <v>0</v>
      </c>
      <c r="DE117">
        <v>0</v>
      </c>
      <c r="DF117">
        <v>0</v>
      </c>
      <c r="DG117">
        <v>0</v>
      </c>
      <c r="DH117">
        <v>0</v>
      </c>
      <c r="DI117">
        <v>0</v>
      </c>
      <c r="DJ117">
        <v>0</v>
      </c>
      <c r="DK117">
        <v>0</v>
      </c>
      <c r="DL117">
        <v>0</v>
      </c>
      <c r="DM117">
        <v>0</v>
      </c>
      <c r="DN117">
        <v>0</v>
      </c>
      <c r="DO117">
        <v>0</v>
      </c>
      <c r="DP117">
        <v>0</v>
      </c>
      <c r="DQ117">
        <v>0</v>
      </c>
      <c r="DR117">
        <v>0</v>
      </c>
      <c r="DS117">
        <v>0</v>
      </c>
      <c r="DT117">
        <v>0</v>
      </c>
      <c r="DU117">
        <v>0</v>
      </c>
      <c r="DV117">
        <v>0</v>
      </c>
      <c r="DW117">
        <v>0</v>
      </c>
      <c r="DX117">
        <v>0</v>
      </c>
      <c r="DY117">
        <v>0</v>
      </c>
      <c r="DZ117">
        <v>0</v>
      </c>
      <c r="EA117">
        <v>0</v>
      </c>
      <c r="EB117">
        <v>0</v>
      </c>
      <c r="EC117">
        <v>0</v>
      </c>
      <c r="ED117">
        <v>0</v>
      </c>
      <c r="EE117">
        <v>0</v>
      </c>
      <c r="EF117">
        <v>0</v>
      </c>
      <c r="EG117">
        <v>0</v>
      </c>
      <c r="EH117">
        <v>0</v>
      </c>
      <c r="EI117">
        <v>0</v>
      </c>
      <c r="EJ117">
        <v>0</v>
      </c>
      <c r="EK117">
        <v>0</v>
      </c>
      <c r="EL117">
        <v>0</v>
      </c>
      <c r="EM117">
        <v>0</v>
      </c>
      <c r="EN117">
        <v>0</v>
      </c>
      <c r="EO117">
        <v>0</v>
      </c>
      <c r="EP117">
        <v>0</v>
      </c>
      <c r="EQ117">
        <v>0</v>
      </c>
      <c r="ER117">
        <v>0</v>
      </c>
      <c r="ES117">
        <v>0</v>
      </c>
      <c r="ET117">
        <v>0</v>
      </c>
      <c r="EU117">
        <v>0</v>
      </c>
      <c r="EV117">
        <v>0</v>
      </c>
      <c r="EW117">
        <v>0</v>
      </c>
      <c r="EX117">
        <v>0</v>
      </c>
      <c r="EY117">
        <v>0</v>
      </c>
      <c r="EZ117">
        <v>0</v>
      </c>
      <c r="FA117">
        <v>0</v>
      </c>
      <c r="FB117">
        <v>0</v>
      </c>
      <c r="FC117">
        <v>0</v>
      </c>
      <c r="FD117">
        <v>0</v>
      </c>
      <c r="FE117">
        <v>0</v>
      </c>
      <c r="FF117">
        <v>0</v>
      </c>
      <c r="FG117">
        <v>0</v>
      </c>
      <c r="FH117">
        <v>0</v>
      </c>
      <c r="FI117">
        <v>0</v>
      </c>
      <c r="FJ117">
        <v>0</v>
      </c>
      <c r="FK117">
        <v>0</v>
      </c>
      <c r="FL117">
        <v>0</v>
      </c>
      <c r="FM117">
        <v>0</v>
      </c>
      <c r="FN117">
        <v>0</v>
      </c>
      <c r="FO117">
        <v>0</v>
      </c>
      <c r="FP117">
        <v>0</v>
      </c>
      <c r="FQ117">
        <v>0</v>
      </c>
      <c r="FR117">
        <v>0</v>
      </c>
      <c r="FS117">
        <v>0</v>
      </c>
      <c r="FT117">
        <v>0</v>
      </c>
      <c r="FU117">
        <v>0</v>
      </c>
      <c r="FV117">
        <v>0</v>
      </c>
    </row>
    <row r="118" spans="1:178" x14ac:dyDescent="0.25">
      <c r="A118" t="s">
        <v>213</v>
      </c>
      <c r="B118" t="s">
        <v>196</v>
      </c>
      <c r="C118" t="s">
        <v>186</v>
      </c>
      <c r="D118" t="s">
        <v>29</v>
      </c>
      <c r="E118" t="s">
        <v>212</v>
      </c>
      <c r="F118" t="s">
        <v>194</v>
      </c>
      <c r="G118" t="s">
        <v>8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v>0</v>
      </c>
      <c r="CE118">
        <v>0</v>
      </c>
      <c r="CF118">
        <v>0</v>
      </c>
      <c r="CG118">
        <v>0</v>
      </c>
      <c r="CH118">
        <v>0</v>
      </c>
      <c r="CI118">
        <v>0</v>
      </c>
      <c r="CJ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>
        <v>0</v>
      </c>
      <c r="DC118">
        <v>0</v>
      </c>
      <c r="DD118">
        <v>0</v>
      </c>
      <c r="DE118">
        <v>0</v>
      </c>
      <c r="DF118">
        <v>0</v>
      </c>
      <c r="DG118">
        <v>0</v>
      </c>
      <c r="DH118">
        <v>0</v>
      </c>
      <c r="DI118">
        <v>0</v>
      </c>
      <c r="DJ118">
        <v>0</v>
      </c>
      <c r="DK118">
        <v>0</v>
      </c>
      <c r="DL118">
        <v>0</v>
      </c>
      <c r="DM118">
        <v>0</v>
      </c>
      <c r="DN118">
        <v>0</v>
      </c>
      <c r="DO118">
        <v>0</v>
      </c>
      <c r="DP118">
        <v>0</v>
      </c>
      <c r="DQ118">
        <v>0</v>
      </c>
      <c r="DR118">
        <v>0</v>
      </c>
      <c r="DS118">
        <v>0</v>
      </c>
      <c r="DT118">
        <v>0</v>
      </c>
      <c r="DU118">
        <v>0</v>
      </c>
      <c r="DV118">
        <v>0</v>
      </c>
      <c r="DW118">
        <v>0</v>
      </c>
      <c r="DX118">
        <v>0</v>
      </c>
      <c r="DY118">
        <v>0</v>
      </c>
      <c r="DZ118">
        <v>0</v>
      </c>
      <c r="EA118">
        <v>0</v>
      </c>
      <c r="EB118">
        <v>0</v>
      </c>
      <c r="EC118">
        <v>0</v>
      </c>
      <c r="ED118">
        <v>0</v>
      </c>
      <c r="EE118">
        <v>0</v>
      </c>
      <c r="EF118">
        <v>0</v>
      </c>
      <c r="EG118">
        <v>0</v>
      </c>
      <c r="EH118">
        <v>0</v>
      </c>
      <c r="EI118">
        <v>0</v>
      </c>
      <c r="EJ118">
        <v>0</v>
      </c>
      <c r="EK118">
        <v>0</v>
      </c>
      <c r="EL118">
        <v>0</v>
      </c>
      <c r="EM118">
        <v>0</v>
      </c>
      <c r="EN118">
        <v>0</v>
      </c>
      <c r="EO118">
        <v>0</v>
      </c>
      <c r="EP118">
        <v>0</v>
      </c>
      <c r="EQ118">
        <v>0</v>
      </c>
      <c r="ER118">
        <v>0</v>
      </c>
      <c r="ES118">
        <v>0</v>
      </c>
      <c r="ET118">
        <v>0</v>
      </c>
      <c r="EU118">
        <v>0</v>
      </c>
      <c r="EV118">
        <v>0</v>
      </c>
      <c r="EW118">
        <v>0</v>
      </c>
      <c r="EX118">
        <v>0</v>
      </c>
      <c r="EY118">
        <v>0</v>
      </c>
      <c r="EZ118">
        <v>0</v>
      </c>
      <c r="FA118">
        <v>0</v>
      </c>
      <c r="FB118">
        <v>0</v>
      </c>
      <c r="FC118">
        <v>0</v>
      </c>
      <c r="FD118">
        <v>0</v>
      </c>
      <c r="FE118">
        <v>0</v>
      </c>
      <c r="FF118">
        <v>0</v>
      </c>
      <c r="FG118">
        <v>0</v>
      </c>
      <c r="FH118">
        <v>0</v>
      </c>
      <c r="FI118">
        <v>0</v>
      </c>
      <c r="FJ118">
        <v>0</v>
      </c>
      <c r="FK118">
        <v>0</v>
      </c>
      <c r="FL118">
        <v>0</v>
      </c>
      <c r="FM118">
        <v>0</v>
      </c>
      <c r="FN118">
        <v>0</v>
      </c>
      <c r="FO118">
        <v>0</v>
      </c>
      <c r="FP118">
        <v>0</v>
      </c>
      <c r="FQ118">
        <v>0</v>
      </c>
      <c r="FR118">
        <v>0</v>
      </c>
      <c r="FS118">
        <v>0</v>
      </c>
      <c r="FT118">
        <v>0</v>
      </c>
      <c r="FU118">
        <v>0</v>
      </c>
      <c r="FV118">
        <v>0</v>
      </c>
    </row>
    <row r="119" spans="1:178" x14ac:dyDescent="0.25">
      <c r="A119" t="s">
        <v>213</v>
      </c>
      <c r="B119" t="s">
        <v>196</v>
      </c>
      <c r="C119" t="s">
        <v>186</v>
      </c>
      <c r="D119" t="s">
        <v>29</v>
      </c>
      <c r="E119" t="s">
        <v>212</v>
      </c>
      <c r="F119" t="s">
        <v>195</v>
      </c>
      <c r="G119" t="s">
        <v>8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>
        <v>0</v>
      </c>
      <c r="DC119">
        <v>0</v>
      </c>
      <c r="DD119">
        <v>0</v>
      </c>
      <c r="DE119">
        <v>0</v>
      </c>
      <c r="DF119">
        <v>0</v>
      </c>
      <c r="DG119">
        <v>0</v>
      </c>
      <c r="DH119">
        <v>0</v>
      </c>
      <c r="DI119">
        <v>0</v>
      </c>
      <c r="DJ119">
        <v>0</v>
      </c>
      <c r="DK119">
        <v>0</v>
      </c>
      <c r="DL119">
        <v>0</v>
      </c>
      <c r="DM119">
        <v>0</v>
      </c>
      <c r="DN119">
        <v>0</v>
      </c>
      <c r="DO119">
        <v>0</v>
      </c>
      <c r="DP119">
        <v>0</v>
      </c>
      <c r="DQ119">
        <v>0</v>
      </c>
      <c r="DR119">
        <v>0</v>
      </c>
      <c r="DS119">
        <v>0</v>
      </c>
      <c r="DT119">
        <v>0</v>
      </c>
      <c r="DU119">
        <v>0</v>
      </c>
      <c r="DV119">
        <v>0</v>
      </c>
      <c r="DW119">
        <v>0</v>
      </c>
      <c r="DX119">
        <v>0</v>
      </c>
      <c r="DY119">
        <v>0</v>
      </c>
      <c r="DZ119">
        <v>0</v>
      </c>
      <c r="EA119">
        <v>0</v>
      </c>
      <c r="EB119">
        <v>0</v>
      </c>
      <c r="EC119">
        <v>0</v>
      </c>
      <c r="ED119">
        <v>0</v>
      </c>
      <c r="EE119">
        <v>0</v>
      </c>
      <c r="EF119">
        <v>0</v>
      </c>
      <c r="EG119">
        <v>0</v>
      </c>
      <c r="EH119">
        <v>0</v>
      </c>
      <c r="EI119">
        <v>0</v>
      </c>
      <c r="EJ119">
        <v>0</v>
      </c>
      <c r="EK119">
        <v>0</v>
      </c>
      <c r="EL119">
        <v>0</v>
      </c>
      <c r="EM119">
        <v>0</v>
      </c>
      <c r="EN119">
        <v>0</v>
      </c>
      <c r="EO119">
        <v>0</v>
      </c>
      <c r="EP119">
        <v>0</v>
      </c>
      <c r="EQ119">
        <v>0</v>
      </c>
      <c r="ER119">
        <v>0</v>
      </c>
      <c r="ES119">
        <v>0</v>
      </c>
      <c r="ET119">
        <v>0</v>
      </c>
      <c r="EU119">
        <v>0</v>
      </c>
      <c r="EV119">
        <v>0</v>
      </c>
      <c r="EW119">
        <v>0</v>
      </c>
      <c r="EX119">
        <v>0</v>
      </c>
      <c r="EY119">
        <v>0</v>
      </c>
      <c r="EZ119">
        <v>0</v>
      </c>
      <c r="FA119">
        <v>0</v>
      </c>
      <c r="FB119">
        <v>0</v>
      </c>
      <c r="FC119">
        <v>0</v>
      </c>
      <c r="FD119">
        <v>0</v>
      </c>
      <c r="FE119">
        <v>0</v>
      </c>
      <c r="FF119">
        <v>0</v>
      </c>
      <c r="FG119">
        <v>0</v>
      </c>
      <c r="FH119">
        <v>0</v>
      </c>
      <c r="FI119">
        <v>0</v>
      </c>
      <c r="FJ119">
        <v>0</v>
      </c>
      <c r="FK119">
        <v>0</v>
      </c>
      <c r="FL119">
        <v>0</v>
      </c>
      <c r="FM119">
        <v>0</v>
      </c>
      <c r="FN119">
        <v>0</v>
      </c>
      <c r="FO119">
        <v>0</v>
      </c>
      <c r="FP119">
        <v>0</v>
      </c>
      <c r="FQ119">
        <v>0</v>
      </c>
      <c r="FR119">
        <v>0</v>
      </c>
      <c r="FS119">
        <v>0</v>
      </c>
      <c r="FT119">
        <v>0</v>
      </c>
      <c r="FU119">
        <v>0</v>
      </c>
      <c r="FV119">
        <v>0</v>
      </c>
    </row>
    <row r="120" spans="1:178" x14ac:dyDescent="0.25">
      <c r="A120" t="s">
        <v>213</v>
      </c>
      <c r="B120" t="s">
        <v>196</v>
      </c>
      <c r="C120" t="s">
        <v>186</v>
      </c>
      <c r="D120" t="s">
        <v>29</v>
      </c>
      <c r="E120" t="s">
        <v>212</v>
      </c>
      <c r="F120" t="s">
        <v>192</v>
      </c>
      <c r="G120" t="s">
        <v>8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>
        <v>0</v>
      </c>
      <c r="DC120">
        <v>0</v>
      </c>
      <c r="DD120">
        <v>0</v>
      </c>
      <c r="DE120">
        <v>0</v>
      </c>
      <c r="DF120">
        <v>0</v>
      </c>
      <c r="DG120">
        <v>0</v>
      </c>
      <c r="DH120">
        <v>0</v>
      </c>
      <c r="DI120">
        <v>0</v>
      </c>
      <c r="DJ120">
        <v>0</v>
      </c>
      <c r="DK120">
        <v>0</v>
      </c>
      <c r="DL120">
        <v>0</v>
      </c>
      <c r="DM120">
        <v>0</v>
      </c>
      <c r="DN120">
        <v>0</v>
      </c>
      <c r="DO120">
        <v>0</v>
      </c>
      <c r="DP120">
        <v>0</v>
      </c>
      <c r="DQ120">
        <v>0</v>
      </c>
      <c r="DR120">
        <v>0</v>
      </c>
      <c r="DS120">
        <v>0</v>
      </c>
      <c r="DT120">
        <v>0</v>
      </c>
      <c r="DU120">
        <v>0</v>
      </c>
      <c r="DV120">
        <v>0</v>
      </c>
      <c r="DW120">
        <v>0</v>
      </c>
      <c r="DX120">
        <v>0</v>
      </c>
      <c r="DY120">
        <v>0</v>
      </c>
      <c r="DZ120">
        <v>0</v>
      </c>
      <c r="EA120">
        <v>0</v>
      </c>
      <c r="EB120">
        <v>0</v>
      </c>
      <c r="EC120">
        <v>0</v>
      </c>
      <c r="ED120">
        <v>0</v>
      </c>
      <c r="EE120">
        <v>0</v>
      </c>
      <c r="EF120">
        <v>0</v>
      </c>
      <c r="EG120">
        <v>0</v>
      </c>
      <c r="EH120">
        <v>0</v>
      </c>
      <c r="EI120">
        <v>0</v>
      </c>
      <c r="EJ120">
        <v>0</v>
      </c>
      <c r="EK120">
        <v>0</v>
      </c>
      <c r="EL120">
        <v>0</v>
      </c>
      <c r="EM120">
        <v>0</v>
      </c>
      <c r="EN120">
        <v>0</v>
      </c>
      <c r="EO120">
        <v>0</v>
      </c>
      <c r="EP120">
        <v>0</v>
      </c>
      <c r="EQ120">
        <v>0</v>
      </c>
      <c r="ER120">
        <v>0</v>
      </c>
      <c r="ES120">
        <v>0</v>
      </c>
      <c r="ET120">
        <v>0</v>
      </c>
      <c r="EU120">
        <v>0</v>
      </c>
      <c r="EV120">
        <v>0</v>
      </c>
      <c r="EW120">
        <v>0</v>
      </c>
      <c r="EX120">
        <v>0</v>
      </c>
      <c r="EY120">
        <v>0</v>
      </c>
      <c r="EZ120">
        <v>0</v>
      </c>
      <c r="FA120">
        <v>0</v>
      </c>
      <c r="FB120">
        <v>0</v>
      </c>
      <c r="FC120">
        <v>0</v>
      </c>
      <c r="FD120">
        <v>0</v>
      </c>
      <c r="FE120">
        <v>0</v>
      </c>
      <c r="FF120">
        <v>0</v>
      </c>
      <c r="FG120">
        <v>0</v>
      </c>
      <c r="FH120">
        <v>0</v>
      </c>
      <c r="FI120">
        <v>0</v>
      </c>
      <c r="FJ120">
        <v>0</v>
      </c>
      <c r="FK120">
        <v>0</v>
      </c>
      <c r="FL120">
        <v>0</v>
      </c>
      <c r="FM120">
        <v>0</v>
      </c>
      <c r="FN120">
        <v>0</v>
      </c>
      <c r="FO120">
        <v>0</v>
      </c>
      <c r="FP120">
        <v>0</v>
      </c>
      <c r="FQ120">
        <v>0</v>
      </c>
      <c r="FR120">
        <v>0</v>
      </c>
      <c r="FS120">
        <v>0</v>
      </c>
      <c r="FT120">
        <v>0</v>
      </c>
      <c r="FU120">
        <v>0</v>
      </c>
      <c r="FV120">
        <v>0</v>
      </c>
    </row>
    <row r="121" spans="1:178" x14ac:dyDescent="0.25">
      <c r="A121" t="s">
        <v>213</v>
      </c>
      <c r="B121" t="s">
        <v>196</v>
      </c>
      <c r="C121" t="s">
        <v>186</v>
      </c>
      <c r="D121" t="s">
        <v>29</v>
      </c>
      <c r="E121" t="s">
        <v>212</v>
      </c>
      <c r="F121" t="s">
        <v>193</v>
      </c>
      <c r="G121" t="s">
        <v>8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  <c r="CR121">
        <v>0</v>
      </c>
      <c r="CS121">
        <v>0</v>
      </c>
      <c r="CT121">
        <v>0</v>
      </c>
      <c r="CU121">
        <v>0</v>
      </c>
      <c r="CV121">
        <v>0</v>
      </c>
      <c r="CW121">
        <v>0</v>
      </c>
      <c r="CX121">
        <v>0</v>
      </c>
      <c r="CY121">
        <v>0</v>
      </c>
      <c r="CZ121">
        <v>0</v>
      </c>
      <c r="DA121">
        <v>0</v>
      </c>
      <c r="DB121">
        <v>0</v>
      </c>
      <c r="DC121">
        <v>0</v>
      </c>
      <c r="DD121">
        <v>0</v>
      </c>
      <c r="DE121">
        <v>0</v>
      </c>
      <c r="DF121">
        <v>0</v>
      </c>
      <c r="DG121">
        <v>0</v>
      </c>
      <c r="DH121">
        <v>0</v>
      </c>
      <c r="DI121">
        <v>0</v>
      </c>
      <c r="DJ121">
        <v>0</v>
      </c>
      <c r="DK121">
        <v>0</v>
      </c>
      <c r="DL121">
        <v>0</v>
      </c>
      <c r="DM121">
        <v>0</v>
      </c>
      <c r="DN121">
        <v>0</v>
      </c>
      <c r="DO121">
        <v>0</v>
      </c>
      <c r="DP121">
        <v>0</v>
      </c>
      <c r="DQ121">
        <v>0</v>
      </c>
      <c r="DR121">
        <v>0</v>
      </c>
      <c r="DS121">
        <v>0</v>
      </c>
      <c r="DT121">
        <v>0</v>
      </c>
      <c r="DU121">
        <v>0</v>
      </c>
      <c r="DV121">
        <v>0</v>
      </c>
      <c r="DW121">
        <v>0</v>
      </c>
      <c r="DX121">
        <v>0</v>
      </c>
      <c r="DY121">
        <v>0</v>
      </c>
      <c r="DZ121">
        <v>0</v>
      </c>
      <c r="EA121">
        <v>0</v>
      </c>
      <c r="EB121">
        <v>0</v>
      </c>
      <c r="EC121">
        <v>0</v>
      </c>
      <c r="ED121">
        <v>0</v>
      </c>
      <c r="EE121">
        <v>0</v>
      </c>
      <c r="EF121">
        <v>0</v>
      </c>
      <c r="EG121">
        <v>0</v>
      </c>
      <c r="EH121">
        <v>0</v>
      </c>
      <c r="EI121">
        <v>0</v>
      </c>
      <c r="EJ121">
        <v>0</v>
      </c>
      <c r="EK121">
        <v>0</v>
      </c>
      <c r="EL121">
        <v>0</v>
      </c>
      <c r="EM121">
        <v>0</v>
      </c>
      <c r="EN121">
        <v>0</v>
      </c>
      <c r="EO121">
        <v>0</v>
      </c>
      <c r="EP121">
        <v>0</v>
      </c>
      <c r="EQ121">
        <v>0</v>
      </c>
      <c r="ER121">
        <v>0</v>
      </c>
      <c r="ES121">
        <v>0</v>
      </c>
      <c r="ET121">
        <v>0</v>
      </c>
      <c r="EU121">
        <v>0</v>
      </c>
      <c r="EV121">
        <v>0</v>
      </c>
      <c r="EW121">
        <v>0</v>
      </c>
      <c r="EX121">
        <v>0</v>
      </c>
      <c r="EY121">
        <v>0</v>
      </c>
      <c r="EZ121">
        <v>0</v>
      </c>
      <c r="FA121">
        <v>0</v>
      </c>
      <c r="FB121">
        <v>0</v>
      </c>
      <c r="FC121">
        <v>0</v>
      </c>
      <c r="FD121">
        <v>0</v>
      </c>
      <c r="FE121">
        <v>0</v>
      </c>
      <c r="FF121">
        <v>0</v>
      </c>
      <c r="FG121">
        <v>0</v>
      </c>
      <c r="FH121">
        <v>0</v>
      </c>
      <c r="FI121">
        <v>0</v>
      </c>
      <c r="FJ121">
        <v>0</v>
      </c>
      <c r="FK121">
        <v>0</v>
      </c>
      <c r="FL121">
        <v>0</v>
      </c>
      <c r="FM121">
        <v>0</v>
      </c>
      <c r="FN121">
        <v>0</v>
      </c>
      <c r="FO121">
        <v>0</v>
      </c>
      <c r="FP121">
        <v>0</v>
      </c>
      <c r="FQ121">
        <v>0</v>
      </c>
      <c r="FR121">
        <v>0</v>
      </c>
      <c r="FS121">
        <v>0</v>
      </c>
      <c r="FT121">
        <v>0</v>
      </c>
      <c r="FU121">
        <v>0</v>
      </c>
      <c r="FV121">
        <v>0</v>
      </c>
    </row>
    <row r="122" spans="1:178" x14ac:dyDescent="0.25">
      <c r="A122" t="s">
        <v>213</v>
      </c>
      <c r="B122" t="s">
        <v>196</v>
      </c>
      <c r="C122" t="s">
        <v>186</v>
      </c>
      <c r="D122" t="s">
        <v>28</v>
      </c>
      <c r="E122" t="s">
        <v>212</v>
      </c>
      <c r="F122" t="s">
        <v>194</v>
      </c>
      <c r="G122" t="s">
        <v>8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v>0</v>
      </c>
      <c r="CG122">
        <v>0</v>
      </c>
      <c r="CH122">
        <v>0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0</v>
      </c>
      <c r="CP122">
        <v>0</v>
      </c>
      <c r="CQ122">
        <v>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>
        <v>0</v>
      </c>
      <c r="DC122">
        <v>0</v>
      </c>
      <c r="DD122">
        <v>0</v>
      </c>
      <c r="DE122">
        <v>0</v>
      </c>
      <c r="DF122">
        <v>0</v>
      </c>
      <c r="DG122">
        <v>0</v>
      </c>
      <c r="DH122">
        <v>0</v>
      </c>
      <c r="DI122">
        <v>0</v>
      </c>
      <c r="DJ122">
        <v>0</v>
      </c>
      <c r="DK122">
        <v>0</v>
      </c>
      <c r="DL122">
        <v>0</v>
      </c>
      <c r="DM122">
        <v>0</v>
      </c>
      <c r="DN122">
        <v>0</v>
      </c>
      <c r="DO122">
        <v>0</v>
      </c>
      <c r="DP122">
        <v>0</v>
      </c>
      <c r="DQ122">
        <v>0</v>
      </c>
      <c r="DR122">
        <v>0</v>
      </c>
      <c r="DS122">
        <v>0</v>
      </c>
      <c r="DT122">
        <v>0</v>
      </c>
      <c r="DU122">
        <v>0</v>
      </c>
      <c r="DV122">
        <v>0</v>
      </c>
      <c r="DW122">
        <v>0</v>
      </c>
      <c r="DX122">
        <v>0</v>
      </c>
      <c r="DY122">
        <v>0</v>
      </c>
      <c r="DZ122">
        <v>0</v>
      </c>
      <c r="EA122">
        <v>0</v>
      </c>
      <c r="EB122">
        <v>0</v>
      </c>
      <c r="EC122">
        <v>0</v>
      </c>
      <c r="ED122">
        <v>0</v>
      </c>
      <c r="EE122">
        <v>0</v>
      </c>
      <c r="EF122">
        <v>0</v>
      </c>
      <c r="EG122">
        <v>0</v>
      </c>
      <c r="EH122">
        <v>0</v>
      </c>
      <c r="EI122">
        <v>0</v>
      </c>
      <c r="EJ122">
        <v>0</v>
      </c>
      <c r="EK122">
        <v>0</v>
      </c>
      <c r="EL122">
        <v>0</v>
      </c>
      <c r="EM122">
        <v>0</v>
      </c>
      <c r="EN122">
        <v>0</v>
      </c>
      <c r="EO122">
        <v>0</v>
      </c>
      <c r="EP122">
        <v>0</v>
      </c>
      <c r="EQ122">
        <v>0</v>
      </c>
      <c r="ER122">
        <v>0</v>
      </c>
      <c r="ES122">
        <v>0</v>
      </c>
      <c r="ET122">
        <v>0</v>
      </c>
      <c r="EU122">
        <v>0</v>
      </c>
      <c r="EV122">
        <v>0</v>
      </c>
      <c r="EW122">
        <v>0</v>
      </c>
      <c r="EX122">
        <v>0</v>
      </c>
      <c r="EY122">
        <v>0</v>
      </c>
      <c r="EZ122">
        <v>0</v>
      </c>
      <c r="FA122">
        <v>0</v>
      </c>
      <c r="FB122">
        <v>0</v>
      </c>
      <c r="FC122">
        <v>0</v>
      </c>
      <c r="FD122">
        <v>0</v>
      </c>
      <c r="FE122">
        <v>0</v>
      </c>
      <c r="FF122">
        <v>0</v>
      </c>
      <c r="FG122">
        <v>0</v>
      </c>
      <c r="FH122">
        <v>0</v>
      </c>
      <c r="FI122">
        <v>0</v>
      </c>
      <c r="FJ122">
        <v>0</v>
      </c>
      <c r="FK122">
        <v>0</v>
      </c>
      <c r="FL122">
        <v>0</v>
      </c>
      <c r="FM122">
        <v>0</v>
      </c>
      <c r="FN122">
        <v>0</v>
      </c>
      <c r="FO122">
        <v>0</v>
      </c>
      <c r="FP122">
        <v>0</v>
      </c>
      <c r="FQ122">
        <v>0</v>
      </c>
      <c r="FR122">
        <v>0</v>
      </c>
      <c r="FS122">
        <v>0</v>
      </c>
      <c r="FT122">
        <v>0</v>
      </c>
      <c r="FU122">
        <v>0</v>
      </c>
      <c r="FV122">
        <v>0</v>
      </c>
    </row>
    <row r="123" spans="1:178" x14ac:dyDescent="0.25">
      <c r="A123" t="s">
        <v>213</v>
      </c>
      <c r="B123" t="s">
        <v>196</v>
      </c>
      <c r="C123" t="s">
        <v>186</v>
      </c>
      <c r="D123" t="s">
        <v>28</v>
      </c>
      <c r="E123" t="s">
        <v>212</v>
      </c>
      <c r="F123" t="s">
        <v>195</v>
      </c>
      <c r="G123" t="s">
        <v>8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  <c r="CG123">
        <v>0</v>
      </c>
      <c r="CH123">
        <v>0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>
        <v>0</v>
      </c>
      <c r="DC123">
        <v>0</v>
      </c>
      <c r="DD123">
        <v>0</v>
      </c>
      <c r="DE123">
        <v>0</v>
      </c>
      <c r="DF123">
        <v>0</v>
      </c>
      <c r="DG123">
        <v>0</v>
      </c>
      <c r="DH123">
        <v>0</v>
      </c>
      <c r="DI123">
        <v>0</v>
      </c>
      <c r="DJ123">
        <v>0</v>
      </c>
      <c r="DK123">
        <v>0</v>
      </c>
      <c r="DL123">
        <v>0</v>
      </c>
      <c r="DM123">
        <v>0</v>
      </c>
      <c r="DN123">
        <v>0</v>
      </c>
      <c r="DO123">
        <v>0</v>
      </c>
      <c r="DP123">
        <v>0</v>
      </c>
      <c r="DQ123">
        <v>0</v>
      </c>
      <c r="DR123">
        <v>0</v>
      </c>
      <c r="DS123">
        <v>0</v>
      </c>
      <c r="DT123">
        <v>0</v>
      </c>
      <c r="DU123">
        <v>0</v>
      </c>
      <c r="DV123">
        <v>0</v>
      </c>
      <c r="DW123">
        <v>0</v>
      </c>
      <c r="DX123">
        <v>0</v>
      </c>
      <c r="DY123">
        <v>0</v>
      </c>
      <c r="DZ123">
        <v>0</v>
      </c>
      <c r="EA123">
        <v>0</v>
      </c>
      <c r="EB123">
        <v>0</v>
      </c>
      <c r="EC123">
        <v>0</v>
      </c>
      <c r="ED123">
        <v>0</v>
      </c>
      <c r="EE123">
        <v>0</v>
      </c>
      <c r="EF123">
        <v>0</v>
      </c>
      <c r="EG123">
        <v>0</v>
      </c>
      <c r="EH123">
        <v>0</v>
      </c>
      <c r="EI123">
        <v>0</v>
      </c>
      <c r="EJ123">
        <v>0</v>
      </c>
      <c r="EK123">
        <v>0</v>
      </c>
      <c r="EL123">
        <v>0</v>
      </c>
      <c r="EM123">
        <v>0</v>
      </c>
      <c r="EN123">
        <v>0</v>
      </c>
      <c r="EO123">
        <v>0</v>
      </c>
      <c r="EP123">
        <v>0</v>
      </c>
      <c r="EQ123">
        <v>0</v>
      </c>
      <c r="ER123">
        <v>0</v>
      </c>
      <c r="ES123">
        <v>0</v>
      </c>
      <c r="ET123">
        <v>0</v>
      </c>
      <c r="EU123">
        <v>0</v>
      </c>
      <c r="EV123">
        <v>0</v>
      </c>
      <c r="EW123">
        <v>0</v>
      </c>
      <c r="EX123">
        <v>0</v>
      </c>
      <c r="EY123">
        <v>0</v>
      </c>
      <c r="EZ123">
        <v>0</v>
      </c>
      <c r="FA123">
        <v>0</v>
      </c>
      <c r="FB123">
        <v>0</v>
      </c>
      <c r="FC123">
        <v>0</v>
      </c>
      <c r="FD123">
        <v>0</v>
      </c>
      <c r="FE123">
        <v>0</v>
      </c>
      <c r="FF123">
        <v>0</v>
      </c>
      <c r="FG123">
        <v>0</v>
      </c>
      <c r="FH123">
        <v>0</v>
      </c>
      <c r="FI123">
        <v>0</v>
      </c>
      <c r="FJ123">
        <v>0</v>
      </c>
      <c r="FK123">
        <v>0</v>
      </c>
      <c r="FL123">
        <v>0</v>
      </c>
      <c r="FM123">
        <v>0</v>
      </c>
      <c r="FN123">
        <v>0</v>
      </c>
      <c r="FO123">
        <v>0</v>
      </c>
      <c r="FP123">
        <v>0</v>
      </c>
      <c r="FQ123">
        <v>0</v>
      </c>
      <c r="FR123">
        <v>0</v>
      </c>
      <c r="FS123">
        <v>0</v>
      </c>
      <c r="FT123">
        <v>0</v>
      </c>
      <c r="FU123">
        <v>0</v>
      </c>
      <c r="FV123">
        <v>0</v>
      </c>
    </row>
    <row r="124" spans="1:178" x14ac:dyDescent="0.25">
      <c r="A124" t="s">
        <v>213</v>
      </c>
      <c r="B124" t="s">
        <v>196</v>
      </c>
      <c r="C124" t="s">
        <v>186</v>
      </c>
      <c r="D124" t="s">
        <v>28</v>
      </c>
      <c r="E124" t="s">
        <v>212</v>
      </c>
      <c r="F124" t="s">
        <v>192</v>
      </c>
      <c r="G124" t="s">
        <v>8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>
        <v>0</v>
      </c>
      <c r="DC124">
        <v>0</v>
      </c>
      <c r="DD124">
        <v>0</v>
      </c>
      <c r="DE124">
        <v>0</v>
      </c>
      <c r="DF124">
        <v>0</v>
      </c>
      <c r="DG124">
        <v>0</v>
      </c>
      <c r="DH124">
        <v>0</v>
      </c>
      <c r="DI124">
        <v>0</v>
      </c>
      <c r="DJ124">
        <v>0</v>
      </c>
      <c r="DK124">
        <v>0</v>
      </c>
      <c r="DL124">
        <v>0</v>
      </c>
      <c r="DM124">
        <v>0</v>
      </c>
      <c r="DN124">
        <v>0</v>
      </c>
      <c r="DO124">
        <v>0</v>
      </c>
      <c r="DP124">
        <v>0</v>
      </c>
      <c r="DQ124">
        <v>0</v>
      </c>
      <c r="DR124">
        <v>0</v>
      </c>
      <c r="DS124">
        <v>0</v>
      </c>
      <c r="DT124">
        <v>0</v>
      </c>
      <c r="DU124">
        <v>0</v>
      </c>
      <c r="DV124">
        <v>0</v>
      </c>
      <c r="DW124">
        <v>0</v>
      </c>
      <c r="DX124">
        <v>0</v>
      </c>
      <c r="DY124">
        <v>0</v>
      </c>
      <c r="DZ124">
        <v>0</v>
      </c>
      <c r="EA124">
        <v>0</v>
      </c>
      <c r="EB124">
        <v>0</v>
      </c>
      <c r="EC124">
        <v>0</v>
      </c>
      <c r="ED124">
        <v>0</v>
      </c>
      <c r="EE124">
        <v>0</v>
      </c>
      <c r="EF124">
        <v>0</v>
      </c>
      <c r="EG124">
        <v>0</v>
      </c>
      <c r="EH124">
        <v>0</v>
      </c>
      <c r="EI124">
        <v>0</v>
      </c>
      <c r="EJ124">
        <v>0</v>
      </c>
      <c r="EK124">
        <v>0</v>
      </c>
      <c r="EL124">
        <v>0</v>
      </c>
      <c r="EM124">
        <v>0</v>
      </c>
      <c r="EN124">
        <v>0</v>
      </c>
      <c r="EO124">
        <v>0</v>
      </c>
      <c r="EP124">
        <v>0</v>
      </c>
      <c r="EQ124">
        <v>0</v>
      </c>
      <c r="ER124">
        <v>0</v>
      </c>
      <c r="ES124">
        <v>0</v>
      </c>
      <c r="ET124">
        <v>0</v>
      </c>
      <c r="EU124">
        <v>0</v>
      </c>
      <c r="EV124">
        <v>0</v>
      </c>
      <c r="EW124">
        <v>0</v>
      </c>
      <c r="EX124">
        <v>0</v>
      </c>
      <c r="EY124">
        <v>0</v>
      </c>
      <c r="EZ124">
        <v>0</v>
      </c>
      <c r="FA124">
        <v>0</v>
      </c>
      <c r="FB124">
        <v>0</v>
      </c>
      <c r="FC124">
        <v>0</v>
      </c>
      <c r="FD124">
        <v>0</v>
      </c>
      <c r="FE124">
        <v>0</v>
      </c>
      <c r="FF124">
        <v>0</v>
      </c>
      <c r="FG124">
        <v>0</v>
      </c>
      <c r="FH124">
        <v>0</v>
      </c>
      <c r="FI124">
        <v>0</v>
      </c>
      <c r="FJ124">
        <v>0</v>
      </c>
      <c r="FK124">
        <v>0</v>
      </c>
      <c r="FL124">
        <v>0</v>
      </c>
      <c r="FM124">
        <v>0</v>
      </c>
      <c r="FN124">
        <v>0</v>
      </c>
      <c r="FO124">
        <v>0</v>
      </c>
      <c r="FP124">
        <v>0</v>
      </c>
      <c r="FQ124">
        <v>0</v>
      </c>
      <c r="FR124">
        <v>0</v>
      </c>
      <c r="FS124">
        <v>0</v>
      </c>
      <c r="FT124">
        <v>0</v>
      </c>
      <c r="FU124">
        <v>0</v>
      </c>
      <c r="FV124">
        <v>0</v>
      </c>
    </row>
    <row r="125" spans="1:178" x14ac:dyDescent="0.25">
      <c r="A125" t="s">
        <v>213</v>
      </c>
      <c r="B125" t="s">
        <v>196</v>
      </c>
      <c r="C125" t="s">
        <v>186</v>
      </c>
      <c r="D125" t="s">
        <v>28</v>
      </c>
      <c r="E125" t="s">
        <v>212</v>
      </c>
      <c r="F125" t="s">
        <v>193</v>
      </c>
      <c r="G125" t="s">
        <v>8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0</v>
      </c>
      <c r="CH125">
        <v>0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>
        <v>0</v>
      </c>
      <c r="DC125">
        <v>0</v>
      </c>
      <c r="DD125">
        <v>0</v>
      </c>
      <c r="DE125">
        <v>0</v>
      </c>
      <c r="DF125">
        <v>0</v>
      </c>
      <c r="DG125">
        <v>0</v>
      </c>
      <c r="DH125">
        <v>0</v>
      </c>
      <c r="DI125">
        <v>0</v>
      </c>
      <c r="DJ125">
        <v>0</v>
      </c>
      <c r="DK125">
        <v>0</v>
      </c>
      <c r="DL125">
        <v>0</v>
      </c>
      <c r="DM125">
        <v>0</v>
      </c>
      <c r="DN125">
        <v>0</v>
      </c>
      <c r="DO125">
        <v>0</v>
      </c>
      <c r="DP125">
        <v>0</v>
      </c>
      <c r="DQ125">
        <v>0</v>
      </c>
      <c r="DR125">
        <v>0</v>
      </c>
      <c r="DS125">
        <v>0</v>
      </c>
      <c r="DT125">
        <v>0</v>
      </c>
      <c r="DU125">
        <v>0</v>
      </c>
      <c r="DV125">
        <v>0</v>
      </c>
      <c r="DW125">
        <v>0</v>
      </c>
      <c r="DX125">
        <v>0</v>
      </c>
      <c r="DY125">
        <v>0</v>
      </c>
      <c r="DZ125">
        <v>0</v>
      </c>
      <c r="EA125">
        <v>0</v>
      </c>
      <c r="EB125">
        <v>0</v>
      </c>
      <c r="EC125">
        <v>0</v>
      </c>
      <c r="ED125">
        <v>0</v>
      </c>
      <c r="EE125">
        <v>0</v>
      </c>
      <c r="EF125">
        <v>0</v>
      </c>
      <c r="EG125">
        <v>0</v>
      </c>
      <c r="EH125">
        <v>0</v>
      </c>
      <c r="EI125">
        <v>0</v>
      </c>
      <c r="EJ125">
        <v>0</v>
      </c>
      <c r="EK125">
        <v>0</v>
      </c>
      <c r="EL125">
        <v>0</v>
      </c>
      <c r="EM125">
        <v>0</v>
      </c>
      <c r="EN125">
        <v>0</v>
      </c>
      <c r="EO125">
        <v>0</v>
      </c>
      <c r="EP125">
        <v>0</v>
      </c>
      <c r="EQ125">
        <v>0</v>
      </c>
      <c r="ER125">
        <v>0</v>
      </c>
      <c r="ES125">
        <v>0</v>
      </c>
      <c r="ET125">
        <v>0</v>
      </c>
      <c r="EU125">
        <v>0</v>
      </c>
      <c r="EV125">
        <v>0</v>
      </c>
      <c r="EW125">
        <v>0</v>
      </c>
      <c r="EX125">
        <v>0</v>
      </c>
      <c r="EY125">
        <v>0</v>
      </c>
      <c r="EZ125">
        <v>0</v>
      </c>
      <c r="FA125">
        <v>0</v>
      </c>
      <c r="FB125">
        <v>0</v>
      </c>
      <c r="FC125">
        <v>0</v>
      </c>
      <c r="FD125">
        <v>0</v>
      </c>
      <c r="FE125">
        <v>0</v>
      </c>
      <c r="FF125">
        <v>0</v>
      </c>
      <c r="FG125">
        <v>0</v>
      </c>
      <c r="FH125">
        <v>0</v>
      </c>
      <c r="FI125">
        <v>0</v>
      </c>
      <c r="FJ125">
        <v>0</v>
      </c>
      <c r="FK125">
        <v>0</v>
      </c>
      <c r="FL125">
        <v>0</v>
      </c>
      <c r="FM125">
        <v>0</v>
      </c>
      <c r="FN125">
        <v>0</v>
      </c>
      <c r="FO125">
        <v>0</v>
      </c>
      <c r="FP125">
        <v>0</v>
      </c>
      <c r="FQ125">
        <v>0</v>
      </c>
      <c r="FR125">
        <v>0</v>
      </c>
      <c r="FS125">
        <v>0</v>
      </c>
      <c r="FT125">
        <v>0</v>
      </c>
      <c r="FU125">
        <v>0</v>
      </c>
      <c r="FV125">
        <v>0</v>
      </c>
    </row>
    <row r="126" spans="1:178" x14ac:dyDescent="0.25">
      <c r="A126" t="s">
        <v>213</v>
      </c>
      <c r="B126" t="s">
        <v>196</v>
      </c>
      <c r="C126" t="s">
        <v>186</v>
      </c>
      <c r="D126" t="s">
        <v>34</v>
      </c>
      <c r="E126" t="s">
        <v>212</v>
      </c>
      <c r="F126" t="s">
        <v>194</v>
      </c>
      <c r="G126" t="s">
        <v>8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0</v>
      </c>
      <c r="CF126">
        <v>0</v>
      </c>
      <c r="CG126">
        <v>0</v>
      </c>
      <c r="CH126">
        <v>0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>
        <v>0</v>
      </c>
      <c r="DC126">
        <v>0</v>
      </c>
      <c r="DD126">
        <v>0</v>
      </c>
      <c r="DE126">
        <v>0</v>
      </c>
      <c r="DF126">
        <v>0</v>
      </c>
      <c r="DG126">
        <v>0</v>
      </c>
      <c r="DH126">
        <v>0</v>
      </c>
      <c r="DI126">
        <v>0</v>
      </c>
      <c r="DJ126">
        <v>0</v>
      </c>
      <c r="DK126">
        <v>0</v>
      </c>
      <c r="DL126">
        <v>0</v>
      </c>
      <c r="DM126">
        <v>0</v>
      </c>
      <c r="DN126">
        <v>0</v>
      </c>
      <c r="DO126">
        <v>0</v>
      </c>
      <c r="DP126">
        <v>0</v>
      </c>
      <c r="DQ126">
        <v>0</v>
      </c>
      <c r="DR126">
        <v>0</v>
      </c>
      <c r="DS126">
        <v>0</v>
      </c>
      <c r="DT126">
        <v>0</v>
      </c>
      <c r="DU126">
        <v>0</v>
      </c>
      <c r="DV126">
        <v>0</v>
      </c>
      <c r="DW126">
        <v>0</v>
      </c>
      <c r="DX126">
        <v>0</v>
      </c>
      <c r="DY126">
        <v>0</v>
      </c>
      <c r="DZ126">
        <v>0</v>
      </c>
      <c r="EA126">
        <v>0</v>
      </c>
      <c r="EB126">
        <v>0</v>
      </c>
      <c r="EC126">
        <v>0</v>
      </c>
      <c r="ED126">
        <v>0</v>
      </c>
      <c r="EE126">
        <v>0</v>
      </c>
      <c r="EF126">
        <v>0</v>
      </c>
      <c r="EG126">
        <v>0</v>
      </c>
      <c r="EH126">
        <v>0</v>
      </c>
      <c r="EI126">
        <v>0</v>
      </c>
      <c r="EJ126">
        <v>0</v>
      </c>
      <c r="EK126">
        <v>0</v>
      </c>
      <c r="EL126">
        <v>0</v>
      </c>
      <c r="EM126">
        <v>0</v>
      </c>
      <c r="EN126">
        <v>0</v>
      </c>
      <c r="EO126">
        <v>0</v>
      </c>
      <c r="EP126">
        <v>0</v>
      </c>
      <c r="EQ126">
        <v>0</v>
      </c>
      <c r="ER126">
        <v>0</v>
      </c>
      <c r="ES126">
        <v>0</v>
      </c>
      <c r="ET126">
        <v>0</v>
      </c>
      <c r="EU126">
        <v>0</v>
      </c>
      <c r="EV126">
        <v>0</v>
      </c>
      <c r="EW126">
        <v>0</v>
      </c>
      <c r="EX126">
        <v>0</v>
      </c>
      <c r="EY126">
        <v>0</v>
      </c>
      <c r="EZ126">
        <v>0</v>
      </c>
      <c r="FA126">
        <v>0</v>
      </c>
      <c r="FB126">
        <v>0</v>
      </c>
      <c r="FC126">
        <v>0</v>
      </c>
      <c r="FD126">
        <v>0</v>
      </c>
      <c r="FE126">
        <v>0</v>
      </c>
      <c r="FF126">
        <v>0</v>
      </c>
      <c r="FG126">
        <v>0</v>
      </c>
      <c r="FH126">
        <v>0</v>
      </c>
      <c r="FI126">
        <v>0</v>
      </c>
      <c r="FJ126">
        <v>0</v>
      </c>
      <c r="FK126">
        <v>0</v>
      </c>
      <c r="FL126">
        <v>0</v>
      </c>
      <c r="FM126">
        <v>0</v>
      </c>
      <c r="FN126">
        <v>0</v>
      </c>
      <c r="FO126">
        <v>0</v>
      </c>
      <c r="FP126">
        <v>0</v>
      </c>
      <c r="FQ126">
        <v>0</v>
      </c>
      <c r="FR126">
        <v>0</v>
      </c>
      <c r="FS126">
        <v>0</v>
      </c>
      <c r="FT126">
        <v>0</v>
      </c>
      <c r="FU126">
        <v>0</v>
      </c>
      <c r="FV126">
        <v>0</v>
      </c>
    </row>
    <row r="127" spans="1:178" x14ac:dyDescent="0.25">
      <c r="A127" t="s">
        <v>213</v>
      </c>
      <c r="B127" t="s">
        <v>196</v>
      </c>
      <c r="C127" t="s">
        <v>186</v>
      </c>
      <c r="D127" t="s">
        <v>34</v>
      </c>
      <c r="E127" t="s">
        <v>212</v>
      </c>
      <c r="F127" t="s">
        <v>195</v>
      </c>
      <c r="G127" t="s">
        <v>8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v>0</v>
      </c>
      <c r="CG127">
        <v>0</v>
      </c>
      <c r="CH127">
        <v>0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>
        <v>0</v>
      </c>
      <c r="DC127">
        <v>0</v>
      </c>
      <c r="DD127">
        <v>0</v>
      </c>
      <c r="DE127">
        <v>0</v>
      </c>
      <c r="DF127">
        <v>0</v>
      </c>
      <c r="DG127">
        <v>0</v>
      </c>
      <c r="DH127">
        <v>0</v>
      </c>
      <c r="DI127">
        <v>0</v>
      </c>
      <c r="DJ127">
        <v>0</v>
      </c>
      <c r="DK127">
        <v>0</v>
      </c>
      <c r="DL127">
        <v>0</v>
      </c>
      <c r="DM127">
        <v>0</v>
      </c>
      <c r="DN127">
        <v>0</v>
      </c>
      <c r="DO127">
        <v>0</v>
      </c>
      <c r="DP127">
        <v>0</v>
      </c>
      <c r="DQ127">
        <v>0</v>
      </c>
      <c r="DR127">
        <v>0</v>
      </c>
      <c r="DS127">
        <v>0</v>
      </c>
      <c r="DT127">
        <v>0</v>
      </c>
      <c r="DU127">
        <v>0</v>
      </c>
      <c r="DV127">
        <v>0</v>
      </c>
      <c r="DW127">
        <v>0</v>
      </c>
      <c r="DX127">
        <v>0</v>
      </c>
      <c r="DY127">
        <v>0</v>
      </c>
      <c r="DZ127">
        <v>0</v>
      </c>
      <c r="EA127">
        <v>0</v>
      </c>
      <c r="EB127">
        <v>0</v>
      </c>
      <c r="EC127">
        <v>0</v>
      </c>
      <c r="ED127">
        <v>0</v>
      </c>
      <c r="EE127">
        <v>0</v>
      </c>
      <c r="EF127">
        <v>0</v>
      </c>
      <c r="EG127">
        <v>0</v>
      </c>
      <c r="EH127">
        <v>0</v>
      </c>
      <c r="EI127">
        <v>0</v>
      </c>
      <c r="EJ127">
        <v>0</v>
      </c>
      <c r="EK127">
        <v>0</v>
      </c>
      <c r="EL127">
        <v>0</v>
      </c>
      <c r="EM127">
        <v>0</v>
      </c>
      <c r="EN127">
        <v>0</v>
      </c>
      <c r="EO127">
        <v>0</v>
      </c>
      <c r="EP127">
        <v>0</v>
      </c>
      <c r="EQ127">
        <v>0</v>
      </c>
      <c r="ER127">
        <v>0</v>
      </c>
      <c r="ES127">
        <v>0</v>
      </c>
      <c r="ET127">
        <v>0</v>
      </c>
      <c r="EU127">
        <v>0</v>
      </c>
      <c r="EV127">
        <v>0</v>
      </c>
      <c r="EW127">
        <v>0</v>
      </c>
      <c r="EX127">
        <v>0</v>
      </c>
      <c r="EY127">
        <v>0</v>
      </c>
      <c r="EZ127">
        <v>0</v>
      </c>
      <c r="FA127">
        <v>0</v>
      </c>
      <c r="FB127">
        <v>0</v>
      </c>
      <c r="FC127">
        <v>0</v>
      </c>
      <c r="FD127">
        <v>0</v>
      </c>
      <c r="FE127">
        <v>0</v>
      </c>
      <c r="FF127">
        <v>0</v>
      </c>
      <c r="FG127">
        <v>0</v>
      </c>
      <c r="FH127">
        <v>0</v>
      </c>
      <c r="FI127">
        <v>0</v>
      </c>
      <c r="FJ127">
        <v>0</v>
      </c>
      <c r="FK127">
        <v>0</v>
      </c>
      <c r="FL127">
        <v>0</v>
      </c>
      <c r="FM127">
        <v>0</v>
      </c>
      <c r="FN127">
        <v>0</v>
      </c>
      <c r="FO127">
        <v>0</v>
      </c>
      <c r="FP127">
        <v>0</v>
      </c>
      <c r="FQ127">
        <v>0</v>
      </c>
      <c r="FR127">
        <v>0</v>
      </c>
      <c r="FS127">
        <v>0</v>
      </c>
      <c r="FT127">
        <v>0</v>
      </c>
      <c r="FU127">
        <v>0</v>
      </c>
      <c r="FV127">
        <v>0</v>
      </c>
    </row>
    <row r="128" spans="1:178" x14ac:dyDescent="0.25">
      <c r="A128" t="s">
        <v>213</v>
      </c>
      <c r="B128" t="s">
        <v>196</v>
      </c>
      <c r="C128" t="s">
        <v>186</v>
      </c>
      <c r="D128" t="s">
        <v>34</v>
      </c>
      <c r="E128" t="s">
        <v>212</v>
      </c>
      <c r="F128" t="s">
        <v>192</v>
      </c>
      <c r="G128" t="s">
        <v>8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0</v>
      </c>
      <c r="BZ128">
        <v>0</v>
      </c>
      <c r="CA128">
        <v>0</v>
      </c>
      <c r="CB128">
        <v>0</v>
      </c>
      <c r="CC128">
        <v>0</v>
      </c>
      <c r="CD128">
        <v>0</v>
      </c>
      <c r="CE128">
        <v>0</v>
      </c>
      <c r="CF128">
        <v>0</v>
      </c>
      <c r="CG128">
        <v>0</v>
      </c>
      <c r="CH128">
        <v>0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>
        <v>0</v>
      </c>
      <c r="DC128">
        <v>0</v>
      </c>
      <c r="DD128">
        <v>0</v>
      </c>
      <c r="DE128">
        <v>0</v>
      </c>
      <c r="DF128">
        <v>0</v>
      </c>
      <c r="DG128">
        <v>0</v>
      </c>
      <c r="DH128">
        <v>0</v>
      </c>
      <c r="DI128">
        <v>0</v>
      </c>
      <c r="DJ128">
        <v>0</v>
      </c>
      <c r="DK128">
        <v>0</v>
      </c>
      <c r="DL128">
        <v>0</v>
      </c>
      <c r="DM128">
        <v>0</v>
      </c>
      <c r="DN128">
        <v>0</v>
      </c>
      <c r="DO128">
        <v>0</v>
      </c>
      <c r="DP128">
        <v>0</v>
      </c>
      <c r="DQ128">
        <v>0</v>
      </c>
      <c r="DR128">
        <v>0</v>
      </c>
      <c r="DS128">
        <v>0</v>
      </c>
      <c r="DT128">
        <v>0</v>
      </c>
      <c r="DU128">
        <v>0</v>
      </c>
      <c r="DV128">
        <v>0</v>
      </c>
      <c r="DW128">
        <v>0</v>
      </c>
      <c r="DX128">
        <v>0</v>
      </c>
      <c r="DY128">
        <v>0</v>
      </c>
      <c r="DZ128">
        <v>0</v>
      </c>
      <c r="EA128">
        <v>0</v>
      </c>
      <c r="EB128">
        <v>0</v>
      </c>
      <c r="EC128">
        <v>0</v>
      </c>
      <c r="ED128">
        <v>0</v>
      </c>
      <c r="EE128">
        <v>0</v>
      </c>
      <c r="EF128">
        <v>0</v>
      </c>
      <c r="EG128">
        <v>0</v>
      </c>
      <c r="EH128">
        <v>0</v>
      </c>
      <c r="EI128">
        <v>0</v>
      </c>
      <c r="EJ128">
        <v>0</v>
      </c>
      <c r="EK128">
        <v>0</v>
      </c>
      <c r="EL128">
        <v>0</v>
      </c>
      <c r="EM128">
        <v>0</v>
      </c>
      <c r="EN128">
        <v>0</v>
      </c>
      <c r="EO128">
        <v>0</v>
      </c>
      <c r="EP128">
        <v>0</v>
      </c>
      <c r="EQ128">
        <v>0</v>
      </c>
      <c r="ER128">
        <v>0</v>
      </c>
      <c r="ES128">
        <v>0</v>
      </c>
      <c r="ET128">
        <v>0</v>
      </c>
      <c r="EU128">
        <v>0</v>
      </c>
      <c r="EV128">
        <v>0</v>
      </c>
      <c r="EW128">
        <v>0</v>
      </c>
      <c r="EX128">
        <v>0</v>
      </c>
      <c r="EY128">
        <v>0</v>
      </c>
      <c r="EZ128">
        <v>0</v>
      </c>
      <c r="FA128">
        <v>0</v>
      </c>
      <c r="FB128">
        <v>0</v>
      </c>
      <c r="FC128">
        <v>0</v>
      </c>
      <c r="FD128">
        <v>0</v>
      </c>
      <c r="FE128">
        <v>0</v>
      </c>
      <c r="FF128">
        <v>0</v>
      </c>
      <c r="FG128">
        <v>0</v>
      </c>
      <c r="FH128">
        <v>0</v>
      </c>
      <c r="FI128">
        <v>0</v>
      </c>
      <c r="FJ128">
        <v>0</v>
      </c>
      <c r="FK128">
        <v>0</v>
      </c>
      <c r="FL128">
        <v>0</v>
      </c>
      <c r="FM128">
        <v>0</v>
      </c>
      <c r="FN128">
        <v>0</v>
      </c>
      <c r="FO128">
        <v>0</v>
      </c>
      <c r="FP128">
        <v>0</v>
      </c>
      <c r="FQ128">
        <v>0</v>
      </c>
      <c r="FR128">
        <v>0</v>
      </c>
      <c r="FS128">
        <v>0</v>
      </c>
      <c r="FT128">
        <v>0</v>
      </c>
      <c r="FU128">
        <v>0</v>
      </c>
      <c r="FV128">
        <v>0</v>
      </c>
    </row>
    <row r="129" spans="1:178" x14ac:dyDescent="0.25">
      <c r="A129" t="s">
        <v>213</v>
      </c>
      <c r="B129" t="s">
        <v>196</v>
      </c>
      <c r="C129" t="s">
        <v>186</v>
      </c>
      <c r="D129" t="s">
        <v>34</v>
      </c>
      <c r="E129" t="s">
        <v>212</v>
      </c>
      <c r="F129" t="s">
        <v>193</v>
      </c>
      <c r="G129" t="s">
        <v>8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>
        <v>0</v>
      </c>
      <c r="DC129">
        <v>0</v>
      </c>
      <c r="DD129">
        <v>0</v>
      </c>
      <c r="DE129">
        <v>0</v>
      </c>
      <c r="DF129">
        <v>0</v>
      </c>
      <c r="DG129">
        <v>0</v>
      </c>
      <c r="DH129">
        <v>0</v>
      </c>
      <c r="DI129">
        <v>0</v>
      </c>
      <c r="DJ129">
        <v>0</v>
      </c>
      <c r="DK129">
        <v>0</v>
      </c>
      <c r="DL129">
        <v>0</v>
      </c>
      <c r="DM129">
        <v>0</v>
      </c>
      <c r="DN129">
        <v>0</v>
      </c>
      <c r="DO129">
        <v>0</v>
      </c>
      <c r="DP129">
        <v>0</v>
      </c>
      <c r="DQ129">
        <v>0</v>
      </c>
      <c r="DR129">
        <v>0</v>
      </c>
      <c r="DS129">
        <v>0</v>
      </c>
      <c r="DT129">
        <v>0</v>
      </c>
      <c r="DU129">
        <v>0</v>
      </c>
      <c r="DV129">
        <v>0</v>
      </c>
      <c r="DW129">
        <v>0</v>
      </c>
      <c r="DX129">
        <v>0</v>
      </c>
      <c r="DY129">
        <v>0</v>
      </c>
      <c r="DZ129">
        <v>0</v>
      </c>
      <c r="EA129">
        <v>0</v>
      </c>
      <c r="EB129">
        <v>0</v>
      </c>
      <c r="EC129">
        <v>0</v>
      </c>
      <c r="ED129">
        <v>0</v>
      </c>
      <c r="EE129">
        <v>0</v>
      </c>
      <c r="EF129">
        <v>0</v>
      </c>
      <c r="EG129">
        <v>0</v>
      </c>
      <c r="EH129">
        <v>0</v>
      </c>
      <c r="EI129">
        <v>0</v>
      </c>
      <c r="EJ129">
        <v>0</v>
      </c>
      <c r="EK129">
        <v>0</v>
      </c>
      <c r="EL129">
        <v>0</v>
      </c>
      <c r="EM129">
        <v>0</v>
      </c>
      <c r="EN129">
        <v>0</v>
      </c>
      <c r="EO129">
        <v>0</v>
      </c>
      <c r="EP129">
        <v>0</v>
      </c>
      <c r="EQ129">
        <v>0</v>
      </c>
      <c r="ER129">
        <v>0</v>
      </c>
      <c r="ES129">
        <v>0</v>
      </c>
      <c r="ET129">
        <v>0</v>
      </c>
      <c r="EU129">
        <v>0</v>
      </c>
      <c r="EV129">
        <v>0</v>
      </c>
      <c r="EW129">
        <v>0</v>
      </c>
      <c r="EX129">
        <v>0</v>
      </c>
      <c r="EY129">
        <v>0</v>
      </c>
      <c r="EZ129">
        <v>0</v>
      </c>
      <c r="FA129">
        <v>0</v>
      </c>
      <c r="FB129">
        <v>0</v>
      </c>
      <c r="FC129">
        <v>0</v>
      </c>
      <c r="FD129">
        <v>0</v>
      </c>
      <c r="FE129">
        <v>0</v>
      </c>
      <c r="FF129">
        <v>0</v>
      </c>
      <c r="FG129">
        <v>0</v>
      </c>
      <c r="FH129">
        <v>0</v>
      </c>
      <c r="FI129">
        <v>0</v>
      </c>
      <c r="FJ129">
        <v>0</v>
      </c>
      <c r="FK129">
        <v>0</v>
      </c>
      <c r="FL129">
        <v>0</v>
      </c>
      <c r="FM129">
        <v>0</v>
      </c>
      <c r="FN129">
        <v>0</v>
      </c>
      <c r="FO129">
        <v>0</v>
      </c>
      <c r="FP129">
        <v>0</v>
      </c>
      <c r="FQ129">
        <v>0</v>
      </c>
      <c r="FR129">
        <v>0</v>
      </c>
      <c r="FS129">
        <v>0</v>
      </c>
      <c r="FT129">
        <v>0</v>
      </c>
      <c r="FU129">
        <v>0</v>
      </c>
      <c r="FV129">
        <v>0</v>
      </c>
    </row>
    <row r="130" spans="1:178" x14ac:dyDescent="0.25">
      <c r="A130" t="s">
        <v>213</v>
      </c>
      <c r="B130" t="s">
        <v>196</v>
      </c>
      <c r="C130" t="s">
        <v>186</v>
      </c>
      <c r="D130" t="s">
        <v>33</v>
      </c>
      <c r="E130" t="s">
        <v>212</v>
      </c>
      <c r="F130" t="s">
        <v>194</v>
      </c>
      <c r="G130" t="s">
        <v>8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0</v>
      </c>
      <c r="CF130">
        <v>0</v>
      </c>
      <c r="CG130">
        <v>0</v>
      </c>
      <c r="CH130">
        <v>0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>
        <v>0</v>
      </c>
      <c r="DC130">
        <v>0</v>
      </c>
      <c r="DD130">
        <v>0</v>
      </c>
      <c r="DE130">
        <v>0</v>
      </c>
      <c r="DF130">
        <v>0</v>
      </c>
      <c r="DG130">
        <v>0</v>
      </c>
      <c r="DH130">
        <v>0</v>
      </c>
      <c r="DI130">
        <v>0</v>
      </c>
      <c r="DJ130">
        <v>0</v>
      </c>
      <c r="DK130">
        <v>0</v>
      </c>
      <c r="DL130">
        <v>0</v>
      </c>
      <c r="DM130">
        <v>0</v>
      </c>
      <c r="DN130">
        <v>0</v>
      </c>
      <c r="DO130">
        <v>0</v>
      </c>
      <c r="DP130">
        <v>0</v>
      </c>
      <c r="DQ130">
        <v>0</v>
      </c>
      <c r="DR130">
        <v>0</v>
      </c>
      <c r="DS130">
        <v>0</v>
      </c>
      <c r="DT130">
        <v>0</v>
      </c>
      <c r="DU130">
        <v>0</v>
      </c>
      <c r="DV130">
        <v>0</v>
      </c>
      <c r="DW130">
        <v>0</v>
      </c>
      <c r="DX130">
        <v>0</v>
      </c>
      <c r="DY130">
        <v>0</v>
      </c>
      <c r="DZ130">
        <v>0</v>
      </c>
      <c r="EA130">
        <v>0</v>
      </c>
      <c r="EB130">
        <v>0</v>
      </c>
      <c r="EC130">
        <v>0</v>
      </c>
      <c r="ED130">
        <v>0</v>
      </c>
      <c r="EE130">
        <v>0</v>
      </c>
      <c r="EF130">
        <v>0</v>
      </c>
      <c r="EG130">
        <v>0</v>
      </c>
      <c r="EH130">
        <v>0</v>
      </c>
      <c r="EI130">
        <v>0</v>
      </c>
      <c r="EJ130">
        <v>0</v>
      </c>
      <c r="EK130">
        <v>0</v>
      </c>
      <c r="EL130">
        <v>0</v>
      </c>
      <c r="EM130">
        <v>0</v>
      </c>
      <c r="EN130">
        <v>0</v>
      </c>
      <c r="EO130">
        <v>0</v>
      </c>
      <c r="EP130">
        <v>0</v>
      </c>
      <c r="EQ130">
        <v>0</v>
      </c>
      <c r="ER130">
        <v>0</v>
      </c>
      <c r="ES130">
        <v>0</v>
      </c>
      <c r="ET130">
        <v>0</v>
      </c>
      <c r="EU130">
        <v>0</v>
      </c>
      <c r="EV130">
        <v>0</v>
      </c>
      <c r="EW130">
        <v>0</v>
      </c>
      <c r="EX130">
        <v>0</v>
      </c>
      <c r="EY130">
        <v>0</v>
      </c>
      <c r="EZ130">
        <v>0</v>
      </c>
      <c r="FA130">
        <v>0</v>
      </c>
      <c r="FB130">
        <v>0</v>
      </c>
      <c r="FC130">
        <v>0</v>
      </c>
      <c r="FD130">
        <v>0</v>
      </c>
      <c r="FE130">
        <v>0</v>
      </c>
      <c r="FF130">
        <v>0</v>
      </c>
      <c r="FG130">
        <v>0</v>
      </c>
      <c r="FH130">
        <v>0</v>
      </c>
      <c r="FI130">
        <v>0</v>
      </c>
      <c r="FJ130">
        <v>0</v>
      </c>
      <c r="FK130">
        <v>0</v>
      </c>
      <c r="FL130">
        <v>0</v>
      </c>
      <c r="FM130">
        <v>0</v>
      </c>
      <c r="FN130">
        <v>0</v>
      </c>
      <c r="FO130">
        <v>0</v>
      </c>
      <c r="FP130">
        <v>0</v>
      </c>
      <c r="FQ130">
        <v>0</v>
      </c>
      <c r="FR130">
        <v>0</v>
      </c>
      <c r="FS130">
        <v>0</v>
      </c>
      <c r="FT130">
        <v>0</v>
      </c>
      <c r="FU130">
        <v>0</v>
      </c>
      <c r="FV130">
        <v>0</v>
      </c>
    </row>
    <row r="131" spans="1:178" x14ac:dyDescent="0.25">
      <c r="A131" t="s">
        <v>213</v>
      </c>
      <c r="B131" t="s">
        <v>196</v>
      </c>
      <c r="C131" t="s">
        <v>186</v>
      </c>
      <c r="D131" t="s">
        <v>33</v>
      </c>
      <c r="E131" t="s">
        <v>212</v>
      </c>
      <c r="F131" t="s">
        <v>195</v>
      </c>
      <c r="G131" t="s">
        <v>8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  <c r="CG131">
        <v>0</v>
      </c>
      <c r="CH131">
        <v>0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>
        <v>0</v>
      </c>
      <c r="DC131">
        <v>0</v>
      </c>
      <c r="DD131">
        <v>0</v>
      </c>
      <c r="DE131">
        <v>0</v>
      </c>
      <c r="DF131">
        <v>0</v>
      </c>
      <c r="DG131">
        <v>0</v>
      </c>
      <c r="DH131">
        <v>0</v>
      </c>
      <c r="DI131">
        <v>0</v>
      </c>
      <c r="DJ131">
        <v>0</v>
      </c>
      <c r="DK131">
        <v>0</v>
      </c>
      <c r="DL131">
        <v>0</v>
      </c>
      <c r="DM131">
        <v>0</v>
      </c>
      <c r="DN131">
        <v>0</v>
      </c>
      <c r="DO131">
        <v>0</v>
      </c>
      <c r="DP131">
        <v>0</v>
      </c>
      <c r="DQ131">
        <v>0</v>
      </c>
      <c r="DR131">
        <v>0</v>
      </c>
      <c r="DS131">
        <v>0</v>
      </c>
      <c r="DT131">
        <v>0</v>
      </c>
      <c r="DU131">
        <v>0</v>
      </c>
      <c r="DV131">
        <v>0</v>
      </c>
      <c r="DW131">
        <v>0</v>
      </c>
      <c r="DX131">
        <v>0</v>
      </c>
      <c r="DY131">
        <v>0</v>
      </c>
      <c r="DZ131">
        <v>0</v>
      </c>
      <c r="EA131">
        <v>0</v>
      </c>
      <c r="EB131">
        <v>0</v>
      </c>
      <c r="EC131">
        <v>0</v>
      </c>
      <c r="ED131">
        <v>0</v>
      </c>
      <c r="EE131">
        <v>0</v>
      </c>
      <c r="EF131">
        <v>0</v>
      </c>
      <c r="EG131">
        <v>0</v>
      </c>
      <c r="EH131">
        <v>0</v>
      </c>
      <c r="EI131">
        <v>0</v>
      </c>
      <c r="EJ131">
        <v>0</v>
      </c>
      <c r="EK131">
        <v>0</v>
      </c>
      <c r="EL131">
        <v>0</v>
      </c>
      <c r="EM131">
        <v>0</v>
      </c>
      <c r="EN131">
        <v>0</v>
      </c>
      <c r="EO131">
        <v>0</v>
      </c>
      <c r="EP131">
        <v>0</v>
      </c>
      <c r="EQ131">
        <v>0</v>
      </c>
      <c r="ER131">
        <v>0</v>
      </c>
      <c r="ES131">
        <v>0</v>
      </c>
      <c r="ET131">
        <v>0</v>
      </c>
      <c r="EU131">
        <v>0</v>
      </c>
      <c r="EV131">
        <v>0</v>
      </c>
      <c r="EW131">
        <v>0</v>
      </c>
      <c r="EX131">
        <v>0</v>
      </c>
      <c r="EY131">
        <v>0</v>
      </c>
      <c r="EZ131">
        <v>0</v>
      </c>
      <c r="FA131">
        <v>0</v>
      </c>
      <c r="FB131">
        <v>0</v>
      </c>
      <c r="FC131">
        <v>0</v>
      </c>
      <c r="FD131">
        <v>0</v>
      </c>
      <c r="FE131">
        <v>0</v>
      </c>
      <c r="FF131">
        <v>0</v>
      </c>
      <c r="FG131">
        <v>0</v>
      </c>
      <c r="FH131">
        <v>0</v>
      </c>
      <c r="FI131">
        <v>0</v>
      </c>
      <c r="FJ131">
        <v>0</v>
      </c>
      <c r="FK131">
        <v>0</v>
      </c>
      <c r="FL131">
        <v>0</v>
      </c>
      <c r="FM131">
        <v>0</v>
      </c>
      <c r="FN131">
        <v>0</v>
      </c>
      <c r="FO131">
        <v>0</v>
      </c>
      <c r="FP131">
        <v>0</v>
      </c>
      <c r="FQ131">
        <v>0</v>
      </c>
      <c r="FR131">
        <v>0</v>
      </c>
      <c r="FS131">
        <v>0</v>
      </c>
      <c r="FT131">
        <v>0</v>
      </c>
      <c r="FU131">
        <v>0</v>
      </c>
      <c r="FV131">
        <v>0</v>
      </c>
    </row>
    <row r="132" spans="1:178" x14ac:dyDescent="0.25">
      <c r="A132" t="s">
        <v>213</v>
      </c>
      <c r="B132" t="s">
        <v>196</v>
      </c>
      <c r="C132" t="s">
        <v>186</v>
      </c>
      <c r="D132" t="s">
        <v>33</v>
      </c>
      <c r="E132" t="s">
        <v>212</v>
      </c>
      <c r="F132" t="s">
        <v>192</v>
      </c>
      <c r="G132" t="s">
        <v>8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BX132">
        <v>0</v>
      </c>
      <c r="BY132">
        <v>0</v>
      </c>
      <c r="BZ132">
        <v>0</v>
      </c>
      <c r="CA132">
        <v>0</v>
      </c>
      <c r="CB132">
        <v>0</v>
      </c>
      <c r="CC132">
        <v>0</v>
      </c>
      <c r="CD132">
        <v>0</v>
      </c>
      <c r="CE132">
        <v>0</v>
      </c>
      <c r="CF132">
        <v>0</v>
      </c>
      <c r="CG132">
        <v>0</v>
      </c>
      <c r="CH132">
        <v>0</v>
      </c>
      <c r="CI132">
        <v>0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>
        <v>0</v>
      </c>
      <c r="DC132">
        <v>0</v>
      </c>
      <c r="DD132">
        <v>0</v>
      </c>
      <c r="DE132">
        <v>0</v>
      </c>
      <c r="DF132">
        <v>0</v>
      </c>
      <c r="DG132">
        <v>0</v>
      </c>
      <c r="DH132">
        <v>0</v>
      </c>
      <c r="DI132">
        <v>0</v>
      </c>
      <c r="DJ132">
        <v>0</v>
      </c>
      <c r="DK132">
        <v>0</v>
      </c>
      <c r="DL132">
        <v>0</v>
      </c>
      <c r="DM132">
        <v>0</v>
      </c>
      <c r="DN132">
        <v>0</v>
      </c>
      <c r="DO132">
        <v>0</v>
      </c>
      <c r="DP132">
        <v>0</v>
      </c>
      <c r="DQ132">
        <v>0</v>
      </c>
      <c r="DR132">
        <v>0</v>
      </c>
      <c r="DS132">
        <v>0</v>
      </c>
      <c r="DT132">
        <v>0</v>
      </c>
      <c r="DU132">
        <v>0</v>
      </c>
      <c r="DV132">
        <v>0</v>
      </c>
      <c r="DW132">
        <v>0</v>
      </c>
      <c r="DX132">
        <v>0</v>
      </c>
      <c r="DY132">
        <v>0</v>
      </c>
      <c r="DZ132">
        <v>0</v>
      </c>
      <c r="EA132">
        <v>0</v>
      </c>
      <c r="EB132">
        <v>0</v>
      </c>
      <c r="EC132">
        <v>0</v>
      </c>
      <c r="ED132">
        <v>0</v>
      </c>
      <c r="EE132">
        <v>0</v>
      </c>
      <c r="EF132">
        <v>0</v>
      </c>
      <c r="EG132">
        <v>0</v>
      </c>
      <c r="EH132">
        <v>0</v>
      </c>
      <c r="EI132">
        <v>0</v>
      </c>
      <c r="EJ132">
        <v>0</v>
      </c>
      <c r="EK132">
        <v>0</v>
      </c>
      <c r="EL132">
        <v>0</v>
      </c>
      <c r="EM132">
        <v>0</v>
      </c>
      <c r="EN132">
        <v>0</v>
      </c>
      <c r="EO132">
        <v>0</v>
      </c>
      <c r="EP132">
        <v>0</v>
      </c>
      <c r="EQ132">
        <v>0</v>
      </c>
      <c r="ER132">
        <v>0</v>
      </c>
      <c r="ES132">
        <v>0</v>
      </c>
      <c r="ET132">
        <v>0</v>
      </c>
      <c r="EU132">
        <v>0</v>
      </c>
      <c r="EV132">
        <v>0</v>
      </c>
      <c r="EW132">
        <v>0</v>
      </c>
      <c r="EX132">
        <v>0</v>
      </c>
      <c r="EY132">
        <v>0</v>
      </c>
      <c r="EZ132">
        <v>0</v>
      </c>
      <c r="FA132">
        <v>0</v>
      </c>
      <c r="FB132">
        <v>0</v>
      </c>
      <c r="FC132">
        <v>0</v>
      </c>
      <c r="FD132">
        <v>0</v>
      </c>
      <c r="FE132">
        <v>0</v>
      </c>
      <c r="FF132">
        <v>0</v>
      </c>
      <c r="FG132">
        <v>0</v>
      </c>
      <c r="FH132">
        <v>0</v>
      </c>
      <c r="FI132">
        <v>0</v>
      </c>
      <c r="FJ132">
        <v>0</v>
      </c>
      <c r="FK132">
        <v>0</v>
      </c>
      <c r="FL132">
        <v>0</v>
      </c>
      <c r="FM132">
        <v>0</v>
      </c>
      <c r="FN132">
        <v>0</v>
      </c>
      <c r="FO132">
        <v>0</v>
      </c>
      <c r="FP132">
        <v>0</v>
      </c>
      <c r="FQ132">
        <v>0</v>
      </c>
      <c r="FR132">
        <v>0</v>
      </c>
      <c r="FS132">
        <v>0</v>
      </c>
      <c r="FT132">
        <v>0</v>
      </c>
      <c r="FU132">
        <v>0</v>
      </c>
      <c r="FV132">
        <v>0</v>
      </c>
    </row>
    <row r="133" spans="1:178" x14ac:dyDescent="0.25">
      <c r="A133" t="s">
        <v>213</v>
      </c>
      <c r="B133" t="s">
        <v>196</v>
      </c>
      <c r="C133" t="s">
        <v>186</v>
      </c>
      <c r="D133" t="s">
        <v>33</v>
      </c>
      <c r="E133" t="s">
        <v>212</v>
      </c>
      <c r="F133" t="s">
        <v>193</v>
      </c>
      <c r="G133" t="s">
        <v>8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  <c r="CA133">
        <v>0</v>
      </c>
      <c r="CB133">
        <v>0</v>
      </c>
      <c r="CC133">
        <v>0</v>
      </c>
      <c r="CD133">
        <v>0</v>
      </c>
      <c r="CE133">
        <v>0</v>
      </c>
      <c r="CF133">
        <v>0</v>
      </c>
      <c r="CG133">
        <v>0</v>
      </c>
      <c r="CH133">
        <v>0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0</v>
      </c>
      <c r="CS133">
        <v>0</v>
      </c>
      <c r="CT133">
        <v>0</v>
      </c>
      <c r="CU133">
        <v>0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>
        <v>0</v>
      </c>
      <c r="DC133">
        <v>0</v>
      </c>
      <c r="DD133">
        <v>0</v>
      </c>
      <c r="DE133">
        <v>0</v>
      </c>
      <c r="DF133">
        <v>0</v>
      </c>
      <c r="DG133">
        <v>0</v>
      </c>
      <c r="DH133">
        <v>0</v>
      </c>
      <c r="DI133">
        <v>0</v>
      </c>
      <c r="DJ133">
        <v>0</v>
      </c>
      <c r="DK133">
        <v>0</v>
      </c>
      <c r="DL133">
        <v>0</v>
      </c>
      <c r="DM133">
        <v>0</v>
      </c>
      <c r="DN133">
        <v>0</v>
      </c>
      <c r="DO133">
        <v>0</v>
      </c>
      <c r="DP133">
        <v>0</v>
      </c>
      <c r="DQ133">
        <v>0</v>
      </c>
      <c r="DR133">
        <v>0</v>
      </c>
      <c r="DS133">
        <v>0</v>
      </c>
      <c r="DT133">
        <v>0</v>
      </c>
      <c r="DU133">
        <v>0</v>
      </c>
      <c r="DV133">
        <v>0</v>
      </c>
      <c r="DW133">
        <v>0</v>
      </c>
      <c r="DX133">
        <v>0</v>
      </c>
      <c r="DY133">
        <v>0</v>
      </c>
      <c r="DZ133">
        <v>0</v>
      </c>
      <c r="EA133">
        <v>0</v>
      </c>
      <c r="EB133">
        <v>0</v>
      </c>
      <c r="EC133">
        <v>0</v>
      </c>
      <c r="ED133">
        <v>0</v>
      </c>
      <c r="EE133">
        <v>0</v>
      </c>
      <c r="EF133">
        <v>0</v>
      </c>
      <c r="EG133">
        <v>0</v>
      </c>
      <c r="EH133">
        <v>0</v>
      </c>
      <c r="EI133">
        <v>0</v>
      </c>
      <c r="EJ133">
        <v>0</v>
      </c>
      <c r="EK133">
        <v>0</v>
      </c>
      <c r="EL133">
        <v>0</v>
      </c>
      <c r="EM133">
        <v>0</v>
      </c>
      <c r="EN133">
        <v>0</v>
      </c>
      <c r="EO133">
        <v>0</v>
      </c>
      <c r="EP133">
        <v>0</v>
      </c>
      <c r="EQ133">
        <v>0</v>
      </c>
      <c r="ER133">
        <v>0</v>
      </c>
      <c r="ES133">
        <v>0</v>
      </c>
      <c r="ET133">
        <v>0</v>
      </c>
      <c r="EU133">
        <v>0</v>
      </c>
      <c r="EV133">
        <v>0</v>
      </c>
      <c r="EW133">
        <v>0</v>
      </c>
      <c r="EX133">
        <v>0</v>
      </c>
      <c r="EY133">
        <v>0</v>
      </c>
      <c r="EZ133">
        <v>0</v>
      </c>
      <c r="FA133">
        <v>0</v>
      </c>
      <c r="FB133">
        <v>0</v>
      </c>
      <c r="FC133">
        <v>0</v>
      </c>
      <c r="FD133">
        <v>0</v>
      </c>
      <c r="FE133">
        <v>0</v>
      </c>
      <c r="FF133">
        <v>0</v>
      </c>
      <c r="FG133">
        <v>0</v>
      </c>
      <c r="FH133">
        <v>0</v>
      </c>
      <c r="FI133">
        <v>0</v>
      </c>
      <c r="FJ133">
        <v>0</v>
      </c>
      <c r="FK133">
        <v>0</v>
      </c>
      <c r="FL133">
        <v>0</v>
      </c>
      <c r="FM133">
        <v>0</v>
      </c>
      <c r="FN133">
        <v>0</v>
      </c>
      <c r="FO133">
        <v>0</v>
      </c>
      <c r="FP133">
        <v>0</v>
      </c>
      <c r="FQ133">
        <v>0</v>
      </c>
      <c r="FR133">
        <v>0</v>
      </c>
      <c r="FS133">
        <v>0</v>
      </c>
      <c r="FT133">
        <v>0</v>
      </c>
      <c r="FU133">
        <v>0</v>
      </c>
      <c r="FV133">
        <v>0</v>
      </c>
    </row>
    <row r="134" spans="1:178" x14ac:dyDescent="0.25">
      <c r="A134" t="s">
        <v>213</v>
      </c>
      <c r="B134" t="s">
        <v>196</v>
      </c>
      <c r="C134" t="s">
        <v>186</v>
      </c>
      <c r="D134" t="s">
        <v>30</v>
      </c>
      <c r="E134" t="s">
        <v>212</v>
      </c>
      <c r="F134" t="s">
        <v>194</v>
      </c>
      <c r="G134" t="s">
        <v>8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0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  <c r="CS134">
        <v>0</v>
      </c>
      <c r="CT134">
        <v>0</v>
      </c>
      <c r="CU134">
        <v>0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>
        <v>0</v>
      </c>
      <c r="DC134">
        <v>0</v>
      </c>
      <c r="DD134">
        <v>0</v>
      </c>
      <c r="DE134">
        <v>0</v>
      </c>
      <c r="DF134">
        <v>0</v>
      </c>
      <c r="DG134">
        <v>0</v>
      </c>
      <c r="DH134">
        <v>0</v>
      </c>
      <c r="DI134">
        <v>0</v>
      </c>
      <c r="DJ134">
        <v>0</v>
      </c>
      <c r="DK134">
        <v>0</v>
      </c>
      <c r="DL134">
        <v>0</v>
      </c>
      <c r="DM134">
        <v>0</v>
      </c>
      <c r="DN134">
        <v>0</v>
      </c>
      <c r="DO134">
        <v>0</v>
      </c>
      <c r="DP134">
        <v>0</v>
      </c>
      <c r="DQ134">
        <v>0</v>
      </c>
      <c r="DR134">
        <v>0</v>
      </c>
      <c r="DS134">
        <v>0</v>
      </c>
      <c r="DT134">
        <v>0</v>
      </c>
      <c r="DU134">
        <v>0</v>
      </c>
      <c r="DV134">
        <v>0</v>
      </c>
      <c r="DW134">
        <v>0</v>
      </c>
      <c r="DX134">
        <v>0</v>
      </c>
      <c r="DY134">
        <v>0</v>
      </c>
      <c r="DZ134">
        <v>0</v>
      </c>
      <c r="EA134">
        <v>0</v>
      </c>
      <c r="EB134">
        <v>0</v>
      </c>
      <c r="EC134">
        <v>0</v>
      </c>
      <c r="ED134">
        <v>0</v>
      </c>
      <c r="EE134">
        <v>0</v>
      </c>
      <c r="EF134">
        <v>0</v>
      </c>
      <c r="EG134">
        <v>0</v>
      </c>
      <c r="EH134">
        <v>0</v>
      </c>
      <c r="EI134">
        <v>0</v>
      </c>
      <c r="EJ134">
        <v>0</v>
      </c>
      <c r="EK134">
        <v>0</v>
      </c>
      <c r="EL134">
        <v>0</v>
      </c>
      <c r="EM134">
        <v>0</v>
      </c>
      <c r="EN134">
        <v>0</v>
      </c>
      <c r="EO134">
        <v>0</v>
      </c>
      <c r="EP134">
        <v>0</v>
      </c>
      <c r="EQ134">
        <v>0</v>
      </c>
      <c r="ER134">
        <v>0</v>
      </c>
      <c r="ES134">
        <v>0</v>
      </c>
      <c r="ET134">
        <v>0</v>
      </c>
      <c r="EU134">
        <v>0</v>
      </c>
      <c r="EV134">
        <v>0</v>
      </c>
      <c r="EW134">
        <v>0</v>
      </c>
      <c r="EX134">
        <v>0</v>
      </c>
      <c r="EY134">
        <v>0</v>
      </c>
      <c r="EZ134">
        <v>0</v>
      </c>
      <c r="FA134">
        <v>0</v>
      </c>
      <c r="FB134">
        <v>0</v>
      </c>
      <c r="FC134">
        <v>0</v>
      </c>
      <c r="FD134">
        <v>0</v>
      </c>
      <c r="FE134">
        <v>0</v>
      </c>
      <c r="FF134">
        <v>0</v>
      </c>
      <c r="FG134">
        <v>0</v>
      </c>
      <c r="FH134">
        <v>0</v>
      </c>
      <c r="FI134">
        <v>0</v>
      </c>
      <c r="FJ134">
        <v>0</v>
      </c>
      <c r="FK134">
        <v>0</v>
      </c>
      <c r="FL134">
        <v>0</v>
      </c>
      <c r="FM134">
        <v>0</v>
      </c>
      <c r="FN134">
        <v>0</v>
      </c>
      <c r="FO134">
        <v>0</v>
      </c>
      <c r="FP134">
        <v>0</v>
      </c>
      <c r="FQ134">
        <v>0</v>
      </c>
      <c r="FR134">
        <v>0</v>
      </c>
      <c r="FS134">
        <v>0</v>
      </c>
      <c r="FT134">
        <v>0</v>
      </c>
      <c r="FU134">
        <v>0</v>
      </c>
      <c r="FV134">
        <v>0</v>
      </c>
    </row>
    <row r="135" spans="1:178" x14ac:dyDescent="0.25">
      <c r="A135" t="s">
        <v>213</v>
      </c>
      <c r="B135" t="s">
        <v>196</v>
      </c>
      <c r="C135" t="s">
        <v>186</v>
      </c>
      <c r="D135" t="s">
        <v>30</v>
      </c>
      <c r="E135" t="s">
        <v>212</v>
      </c>
      <c r="F135" t="s">
        <v>195</v>
      </c>
      <c r="G135" t="s">
        <v>8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0</v>
      </c>
      <c r="BZ135">
        <v>0</v>
      </c>
      <c r="CA135">
        <v>0</v>
      </c>
      <c r="CB135">
        <v>0</v>
      </c>
      <c r="CC135">
        <v>0</v>
      </c>
      <c r="CD135">
        <v>0</v>
      </c>
      <c r="CE135">
        <v>0</v>
      </c>
      <c r="CF135">
        <v>0</v>
      </c>
      <c r="CG135">
        <v>0</v>
      </c>
      <c r="CH135">
        <v>0</v>
      </c>
      <c r="CI135">
        <v>0</v>
      </c>
      <c r="CJ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>
        <v>0</v>
      </c>
      <c r="DC135">
        <v>0</v>
      </c>
      <c r="DD135">
        <v>0</v>
      </c>
      <c r="DE135">
        <v>0</v>
      </c>
      <c r="DF135">
        <v>0</v>
      </c>
      <c r="DG135">
        <v>0</v>
      </c>
      <c r="DH135">
        <v>0</v>
      </c>
      <c r="DI135">
        <v>0</v>
      </c>
      <c r="DJ135">
        <v>0</v>
      </c>
      <c r="DK135">
        <v>0</v>
      </c>
      <c r="DL135">
        <v>0</v>
      </c>
      <c r="DM135">
        <v>0</v>
      </c>
      <c r="DN135">
        <v>0</v>
      </c>
      <c r="DO135">
        <v>0</v>
      </c>
      <c r="DP135">
        <v>0</v>
      </c>
      <c r="DQ135">
        <v>0</v>
      </c>
      <c r="DR135">
        <v>0</v>
      </c>
      <c r="DS135">
        <v>0</v>
      </c>
      <c r="DT135">
        <v>0</v>
      </c>
      <c r="DU135">
        <v>0</v>
      </c>
      <c r="DV135">
        <v>0</v>
      </c>
      <c r="DW135">
        <v>0</v>
      </c>
      <c r="DX135">
        <v>0</v>
      </c>
      <c r="DY135">
        <v>0</v>
      </c>
      <c r="DZ135">
        <v>0</v>
      </c>
      <c r="EA135">
        <v>0</v>
      </c>
      <c r="EB135">
        <v>0</v>
      </c>
      <c r="EC135">
        <v>0</v>
      </c>
      <c r="ED135">
        <v>0</v>
      </c>
      <c r="EE135">
        <v>0</v>
      </c>
      <c r="EF135">
        <v>0</v>
      </c>
      <c r="EG135">
        <v>0</v>
      </c>
      <c r="EH135">
        <v>0</v>
      </c>
      <c r="EI135">
        <v>0</v>
      </c>
      <c r="EJ135">
        <v>0</v>
      </c>
      <c r="EK135">
        <v>0</v>
      </c>
      <c r="EL135">
        <v>0</v>
      </c>
      <c r="EM135">
        <v>0</v>
      </c>
      <c r="EN135">
        <v>0</v>
      </c>
      <c r="EO135">
        <v>0</v>
      </c>
      <c r="EP135">
        <v>0</v>
      </c>
      <c r="EQ135">
        <v>0</v>
      </c>
      <c r="ER135">
        <v>0</v>
      </c>
      <c r="ES135">
        <v>0</v>
      </c>
      <c r="ET135">
        <v>0</v>
      </c>
      <c r="EU135">
        <v>0</v>
      </c>
      <c r="EV135">
        <v>0</v>
      </c>
      <c r="EW135">
        <v>0</v>
      </c>
      <c r="EX135">
        <v>0</v>
      </c>
      <c r="EY135">
        <v>0</v>
      </c>
      <c r="EZ135">
        <v>0</v>
      </c>
      <c r="FA135">
        <v>0</v>
      </c>
      <c r="FB135">
        <v>0</v>
      </c>
      <c r="FC135">
        <v>0</v>
      </c>
      <c r="FD135">
        <v>0</v>
      </c>
      <c r="FE135">
        <v>0</v>
      </c>
      <c r="FF135">
        <v>0</v>
      </c>
      <c r="FG135">
        <v>0</v>
      </c>
      <c r="FH135">
        <v>0</v>
      </c>
      <c r="FI135">
        <v>0</v>
      </c>
      <c r="FJ135">
        <v>0</v>
      </c>
      <c r="FK135">
        <v>0</v>
      </c>
      <c r="FL135">
        <v>0</v>
      </c>
      <c r="FM135">
        <v>0</v>
      </c>
      <c r="FN135">
        <v>0</v>
      </c>
      <c r="FO135">
        <v>0</v>
      </c>
      <c r="FP135">
        <v>0</v>
      </c>
      <c r="FQ135">
        <v>0</v>
      </c>
      <c r="FR135">
        <v>0</v>
      </c>
      <c r="FS135">
        <v>0</v>
      </c>
      <c r="FT135">
        <v>0</v>
      </c>
      <c r="FU135">
        <v>0</v>
      </c>
      <c r="FV135">
        <v>0</v>
      </c>
    </row>
    <row r="136" spans="1:178" x14ac:dyDescent="0.25">
      <c r="A136" t="s">
        <v>213</v>
      </c>
      <c r="B136" t="s">
        <v>196</v>
      </c>
      <c r="C136" t="s">
        <v>186</v>
      </c>
      <c r="D136" t="s">
        <v>30</v>
      </c>
      <c r="E136" t="s">
        <v>212</v>
      </c>
      <c r="F136" t="s">
        <v>192</v>
      </c>
      <c r="G136" t="s">
        <v>8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0</v>
      </c>
      <c r="BZ136">
        <v>0</v>
      </c>
      <c r="CA136">
        <v>0</v>
      </c>
      <c r="CB136">
        <v>0</v>
      </c>
      <c r="CC136">
        <v>0</v>
      </c>
      <c r="CD136">
        <v>0</v>
      </c>
      <c r="CE136">
        <v>0</v>
      </c>
      <c r="CF136">
        <v>0</v>
      </c>
      <c r="CG136">
        <v>0</v>
      </c>
      <c r="CH136">
        <v>0</v>
      </c>
      <c r="CI136">
        <v>0</v>
      </c>
      <c r="CJ136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>
        <v>0</v>
      </c>
      <c r="DC136">
        <v>0</v>
      </c>
      <c r="DD136">
        <v>0</v>
      </c>
      <c r="DE136">
        <v>0</v>
      </c>
      <c r="DF136">
        <v>0</v>
      </c>
      <c r="DG136">
        <v>0</v>
      </c>
      <c r="DH136">
        <v>0</v>
      </c>
      <c r="DI136">
        <v>0</v>
      </c>
      <c r="DJ136">
        <v>0</v>
      </c>
      <c r="DK136">
        <v>0</v>
      </c>
      <c r="DL136">
        <v>0</v>
      </c>
      <c r="DM136">
        <v>0</v>
      </c>
      <c r="DN136">
        <v>0</v>
      </c>
      <c r="DO136">
        <v>0</v>
      </c>
      <c r="DP136">
        <v>0</v>
      </c>
      <c r="DQ136">
        <v>0</v>
      </c>
      <c r="DR136">
        <v>0</v>
      </c>
      <c r="DS136">
        <v>0</v>
      </c>
      <c r="DT136">
        <v>0</v>
      </c>
      <c r="DU136">
        <v>0</v>
      </c>
      <c r="DV136">
        <v>0</v>
      </c>
      <c r="DW136">
        <v>0</v>
      </c>
      <c r="DX136">
        <v>0</v>
      </c>
      <c r="DY136">
        <v>0</v>
      </c>
      <c r="DZ136">
        <v>0</v>
      </c>
      <c r="EA136">
        <v>0</v>
      </c>
      <c r="EB136">
        <v>0</v>
      </c>
      <c r="EC136">
        <v>0</v>
      </c>
      <c r="ED136">
        <v>0</v>
      </c>
      <c r="EE136">
        <v>0</v>
      </c>
      <c r="EF136">
        <v>0</v>
      </c>
      <c r="EG136">
        <v>0</v>
      </c>
      <c r="EH136">
        <v>0</v>
      </c>
      <c r="EI136">
        <v>0</v>
      </c>
      <c r="EJ136">
        <v>0</v>
      </c>
      <c r="EK136">
        <v>0</v>
      </c>
      <c r="EL136">
        <v>0</v>
      </c>
      <c r="EM136">
        <v>0</v>
      </c>
      <c r="EN136">
        <v>0</v>
      </c>
      <c r="EO136">
        <v>0</v>
      </c>
      <c r="EP136">
        <v>0</v>
      </c>
      <c r="EQ136">
        <v>0</v>
      </c>
      <c r="ER136">
        <v>0</v>
      </c>
      <c r="ES136">
        <v>0</v>
      </c>
      <c r="ET136">
        <v>0</v>
      </c>
      <c r="EU136">
        <v>0</v>
      </c>
      <c r="EV136">
        <v>0</v>
      </c>
      <c r="EW136">
        <v>0</v>
      </c>
      <c r="EX136">
        <v>0</v>
      </c>
      <c r="EY136">
        <v>0</v>
      </c>
      <c r="EZ136">
        <v>0</v>
      </c>
      <c r="FA136">
        <v>0</v>
      </c>
      <c r="FB136">
        <v>0</v>
      </c>
      <c r="FC136">
        <v>0</v>
      </c>
      <c r="FD136">
        <v>0</v>
      </c>
      <c r="FE136">
        <v>0</v>
      </c>
      <c r="FF136">
        <v>0</v>
      </c>
      <c r="FG136">
        <v>0</v>
      </c>
      <c r="FH136">
        <v>0</v>
      </c>
      <c r="FI136">
        <v>0</v>
      </c>
      <c r="FJ136">
        <v>0</v>
      </c>
      <c r="FK136">
        <v>0</v>
      </c>
      <c r="FL136">
        <v>0</v>
      </c>
      <c r="FM136">
        <v>0</v>
      </c>
      <c r="FN136">
        <v>0</v>
      </c>
      <c r="FO136">
        <v>0</v>
      </c>
      <c r="FP136">
        <v>0</v>
      </c>
      <c r="FQ136">
        <v>0</v>
      </c>
      <c r="FR136">
        <v>0</v>
      </c>
      <c r="FS136">
        <v>0</v>
      </c>
      <c r="FT136">
        <v>0</v>
      </c>
      <c r="FU136">
        <v>0</v>
      </c>
      <c r="FV136">
        <v>0</v>
      </c>
    </row>
    <row r="137" spans="1:178" x14ac:dyDescent="0.25">
      <c r="A137" t="s">
        <v>213</v>
      </c>
      <c r="B137" t="s">
        <v>196</v>
      </c>
      <c r="C137" t="s">
        <v>186</v>
      </c>
      <c r="D137" t="s">
        <v>30</v>
      </c>
      <c r="E137" t="s">
        <v>212</v>
      </c>
      <c r="F137" t="s">
        <v>193</v>
      </c>
      <c r="G137" t="s">
        <v>8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  <c r="CA137">
        <v>0</v>
      </c>
      <c r="CB137">
        <v>0</v>
      </c>
      <c r="CC137">
        <v>0</v>
      </c>
      <c r="CD137">
        <v>0</v>
      </c>
      <c r="CE137">
        <v>0</v>
      </c>
      <c r="CF137">
        <v>0</v>
      </c>
      <c r="CG137">
        <v>0</v>
      </c>
      <c r="CH137">
        <v>0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  <c r="CS137">
        <v>0</v>
      </c>
      <c r="CT137">
        <v>0</v>
      </c>
      <c r="CU137">
        <v>0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>
        <v>0</v>
      </c>
      <c r="DC137">
        <v>0</v>
      </c>
      <c r="DD137">
        <v>0</v>
      </c>
      <c r="DE137">
        <v>0</v>
      </c>
      <c r="DF137">
        <v>0</v>
      </c>
      <c r="DG137">
        <v>0</v>
      </c>
      <c r="DH137">
        <v>0</v>
      </c>
      <c r="DI137">
        <v>0</v>
      </c>
      <c r="DJ137">
        <v>0</v>
      </c>
      <c r="DK137">
        <v>0</v>
      </c>
      <c r="DL137">
        <v>0</v>
      </c>
      <c r="DM137">
        <v>0</v>
      </c>
      <c r="DN137">
        <v>0</v>
      </c>
      <c r="DO137">
        <v>0</v>
      </c>
      <c r="DP137">
        <v>0</v>
      </c>
      <c r="DQ137">
        <v>0</v>
      </c>
      <c r="DR137">
        <v>0</v>
      </c>
      <c r="DS137">
        <v>0</v>
      </c>
      <c r="DT137">
        <v>0</v>
      </c>
      <c r="DU137">
        <v>0</v>
      </c>
      <c r="DV137">
        <v>0</v>
      </c>
      <c r="DW137">
        <v>0</v>
      </c>
      <c r="DX137">
        <v>0</v>
      </c>
      <c r="DY137">
        <v>0</v>
      </c>
      <c r="DZ137">
        <v>0</v>
      </c>
      <c r="EA137">
        <v>0</v>
      </c>
      <c r="EB137">
        <v>0</v>
      </c>
      <c r="EC137">
        <v>0</v>
      </c>
      <c r="ED137">
        <v>0</v>
      </c>
      <c r="EE137">
        <v>0</v>
      </c>
      <c r="EF137">
        <v>0</v>
      </c>
      <c r="EG137">
        <v>0</v>
      </c>
      <c r="EH137">
        <v>0</v>
      </c>
      <c r="EI137">
        <v>0</v>
      </c>
      <c r="EJ137">
        <v>0</v>
      </c>
      <c r="EK137">
        <v>0</v>
      </c>
      <c r="EL137">
        <v>0</v>
      </c>
      <c r="EM137">
        <v>0</v>
      </c>
      <c r="EN137">
        <v>0</v>
      </c>
      <c r="EO137">
        <v>0</v>
      </c>
      <c r="EP137">
        <v>0</v>
      </c>
      <c r="EQ137">
        <v>0</v>
      </c>
      <c r="ER137">
        <v>0</v>
      </c>
      <c r="ES137">
        <v>0</v>
      </c>
      <c r="ET137">
        <v>0</v>
      </c>
      <c r="EU137">
        <v>0</v>
      </c>
      <c r="EV137">
        <v>0</v>
      </c>
      <c r="EW137">
        <v>0</v>
      </c>
      <c r="EX137">
        <v>0</v>
      </c>
      <c r="EY137">
        <v>0</v>
      </c>
      <c r="EZ137">
        <v>0</v>
      </c>
      <c r="FA137">
        <v>0</v>
      </c>
      <c r="FB137">
        <v>0</v>
      </c>
      <c r="FC137">
        <v>0</v>
      </c>
      <c r="FD137">
        <v>0</v>
      </c>
      <c r="FE137">
        <v>0</v>
      </c>
      <c r="FF137">
        <v>0</v>
      </c>
      <c r="FG137">
        <v>0</v>
      </c>
      <c r="FH137">
        <v>0</v>
      </c>
      <c r="FI137">
        <v>0</v>
      </c>
      <c r="FJ137">
        <v>0</v>
      </c>
      <c r="FK137">
        <v>0</v>
      </c>
      <c r="FL137">
        <v>0</v>
      </c>
      <c r="FM137">
        <v>0</v>
      </c>
      <c r="FN137">
        <v>0</v>
      </c>
      <c r="FO137">
        <v>0</v>
      </c>
      <c r="FP137">
        <v>0</v>
      </c>
      <c r="FQ137">
        <v>0</v>
      </c>
      <c r="FR137">
        <v>0</v>
      </c>
      <c r="FS137">
        <v>0</v>
      </c>
      <c r="FT137">
        <v>0</v>
      </c>
      <c r="FU137">
        <v>0</v>
      </c>
      <c r="FV137">
        <v>0</v>
      </c>
    </row>
    <row r="138" spans="1:178" x14ac:dyDescent="0.25">
      <c r="A138" t="s">
        <v>213</v>
      </c>
      <c r="B138" t="s">
        <v>196</v>
      </c>
      <c r="C138" t="s">
        <v>186</v>
      </c>
      <c r="D138" t="s">
        <v>32</v>
      </c>
      <c r="E138" t="s">
        <v>212</v>
      </c>
      <c r="F138" t="s">
        <v>194</v>
      </c>
      <c r="G138" t="s">
        <v>8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0</v>
      </c>
      <c r="CD138">
        <v>0</v>
      </c>
      <c r="CE138">
        <v>0</v>
      </c>
      <c r="CF138">
        <v>0</v>
      </c>
      <c r="CG138">
        <v>0</v>
      </c>
      <c r="CH138">
        <v>0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  <c r="CS138">
        <v>0</v>
      </c>
      <c r="CT138">
        <v>0</v>
      </c>
      <c r="CU138">
        <v>0</v>
      </c>
      <c r="CV138">
        <v>0</v>
      </c>
      <c r="CW138">
        <v>0</v>
      </c>
      <c r="CX138">
        <v>0</v>
      </c>
      <c r="CY138">
        <v>0</v>
      </c>
      <c r="CZ138">
        <v>0</v>
      </c>
      <c r="DA138">
        <v>0</v>
      </c>
      <c r="DB138">
        <v>0</v>
      </c>
      <c r="DC138">
        <v>0</v>
      </c>
      <c r="DD138">
        <v>0</v>
      </c>
      <c r="DE138">
        <v>0</v>
      </c>
      <c r="DF138">
        <v>0</v>
      </c>
      <c r="DG138">
        <v>0</v>
      </c>
      <c r="DH138">
        <v>0</v>
      </c>
      <c r="DI138">
        <v>0</v>
      </c>
      <c r="DJ138">
        <v>0</v>
      </c>
      <c r="DK138">
        <v>0</v>
      </c>
      <c r="DL138">
        <v>0</v>
      </c>
      <c r="DM138">
        <v>0</v>
      </c>
      <c r="DN138">
        <v>0</v>
      </c>
      <c r="DO138">
        <v>0</v>
      </c>
      <c r="DP138">
        <v>0</v>
      </c>
      <c r="DQ138">
        <v>0</v>
      </c>
      <c r="DR138">
        <v>0</v>
      </c>
      <c r="DS138">
        <v>0</v>
      </c>
      <c r="DT138">
        <v>0</v>
      </c>
      <c r="DU138">
        <v>0</v>
      </c>
      <c r="DV138">
        <v>0</v>
      </c>
      <c r="DW138">
        <v>0</v>
      </c>
      <c r="DX138">
        <v>0</v>
      </c>
      <c r="DY138">
        <v>0</v>
      </c>
      <c r="DZ138">
        <v>0</v>
      </c>
      <c r="EA138">
        <v>0</v>
      </c>
      <c r="EB138">
        <v>0</v>
      </c>
      <c r="EC138">
        <v>0</v>
      </c>
      <c r="ED138">
        <v>0</v>
      </c>
      <c r="EE138">
        <v>0</v>
      </c>
      <c r="EF138">
        <v>0</v>
      </c>
      <c r="EG138">
        <v>0</v>
      </c>
      <c r="EH138">
        <v>0</v>
      </c>
      <c r="EI138">
        <v>0</v>
      </c>
      <c r="EJ138">
        <v>0</v>
      </c>
      <c r="EK138">
        <v>0</v>
      </c>
      <c r="EL138">
        <v>0</v>
      </c>
      <c r="EM138">
        <v>0</v>
      </c>
      <c r="EN138">
        <v>0</v>
      </c>
      <c r="EO138">
        <v>0</v>
      </c>
      <c r="EP138">
        <v>0</v>
      </c>
      <c r="EQ138">
        <v>0</v>
      </c>
      <c r="ER138">
        <v>0</v>
      </c>
      <c r="ES138">
        <v>0</v>
      </c>
      <c r="ET138">
        <v>0</v>
      </c>
      <c r="EU138">
        <v>0</v>
      </c>
      <c r="EV138">
        <v>0</v>
      </c>
      <c r="EW138">
        <v>0</v>
      </c>
      <c r="EX138">
        <v>0</v>
      </c>
      <c r="EY138">
        <v>0</v>
      </c>
      <c r="EZ138">
        <v>0</v>
      </c>
      <c r="FA138">
        <v>0</v>
      </c>
      <c r="FB138">
        <v>0</v>
      </c>
      <c r="FC138">
        <v>0</v>
      </c>
      <c r="FD138">
        <v>0</v>
      </c>
      <c r="FE138">
        <v>0</v>
      </c>
      <c r="FF138">
        <v>0</v>
      </c>
      <c r="FG138">
        <v>0</v>
      </c>
      <c r="FH138">
        <v>0</v>
      </c>
      <c r="FI138">
        <v>0</v>
      </c>
      <c r="FJ138">
        <v>0</v>
      </c>
      <c r="FK138">
        <v>0</v>
      </c>
      <c r="FL138">
        <v>0</v>
      </c>
      <c r="FM138">
        <v>0</v>
      </c>
      <c r="FN138">
        <v>0</v>
      </c>
      <c r="FO138">
        <v>0</v>
      </c>
      <c r="FP138">
        <v>0</v>
      </c>
      <c r="FQ138">
        <v>0</v>
      </c>
      <c r="FR138">
        <v>0</v>
      </c>
      <c r="FS138">
        <v>0</v>
      </c>
      <c r="FT138">
        <v>0</v>
      </c>
      <c r="FU138">
        <v>0</v>
      </c>
      <c r="FV138">
        <v>0</v>
      </c>
    </row>
    <row r="139" spans="1:178" x14ac:dyDescent="0.25">
      <c r="A139" t="s">
        <v>213</v>
      </c>
      <c r="B139" t="s">
        <v>196</v>
      </c>
      <c r="C139" t="s">
        <v>186</v>
      </c>
      <c r="D139" t="s">
        <v>32</v>
      </c>
      <c r="E139" t="s">
        <v>212</v>
      </c>
      <c r="F139" t="s">
        <v>195</v>
      </c>
      <c r="G139" t="s">
        <v>8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0</v>
      </c>
      <c r="CD139">
        <v>0</v>
      </c>
      <c r="CE139">
        <v>0</v>
      </c>
      <c r="CF139">
        <v>0</v>
      </c>
      <c r="CG139">
        <v>0</v>
      </c>
      <c r="CH139">
        <v>0</v>
      </c>
      <c r="CI139">
        <v>0</v>
      </c>
      <c r="CJ139">
        <v>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  <c r="CS139">
        <v>0</v>
      </c>
      <c r="CT139">
        <v>0</v>
      </c>
      <c r="CU139">
        <v>0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>
        <v>0</v>
      </c>
      <c r="DC139">
        <v>0</v>
      </c>
      <c r="DD139">
        <v>0</v>
      </c>
      <c r="DE139">
        <v>0</v>
      </c>
      <c r="DF139">
        <v>0</v>
      </c>
      <c r="DG139">
        <v>0</v>
      </c>
      <c r="DH139">
        <v>0</v>
      </c>
      <c r="DI139">
        <v>0</v>
      </c>
      <c r="DJ139">
        <v>0</v>
      </c>
      <c r="DK139">
        <v>0</v>
      </c>
      <c r="DL139">
        <v>0</v>
      </c>
      <c r="DM139">
        <v>0</v>
      </c>
      <c r="DN139">
        <v>0</v>
      </c>
      <c r="DO139">
        <v>0</v>
      </c>
      <c r="DP139">
        <v>0</v>
      </c>
      <c r="DQ139">
        <v>0</v>
      </c>
      <c r="DR139">
        <v>0</v>
      </c>
      <c r="DS139">
        <v>0</v>
      </c>
      <c r="DT139">
        <v>0</v>
      </c>
      <c r="DU139">
        <v>0</v>
      </c>
      <c r="DV139">
        <v>0</v>
      </c>
      <c r="DW139">
        <v>0</v>
      </c>
      <c r="DX139">
        <v>0</v>
      </c>
      <c r="DY139">
        <v>0</v>
      </c>
      <c r="DZ139">
        <v>0</v>
      </c>
      <c r="EA139">
        <v>0</v>
      </c>
      <c r="EB139">
        <v>0</v>
      </c>
      <c r="EC139">
        <v>0</v>
      </c>
      <c r="ED139">
        <v>0</v>
      </c>
      <c r="EE139">
        <v>0</v>
      </c>
      <c r="EF139">
        <v>0</v>
      </c>
      <c r="EG139">
        <v>0</v>
      </c>
      <c r="EH139">
        <v>0</v>
      </c>
      <c r="EI139">
        <v>0</v>
      </c>
      <c r="EJ139">
        <v>0</v>
      </c>
      <c r="EK139">
        <v>0</v>
      </c>
      <c r="EL139">
        <v>0</v>
      </c>
      <c r="EM139">
        <v>0</v>
      </c>
      <c r="EN139">
        <v>0</v>
      </c>
      <c r="EO139">
        <v>0</v>
      </c>
      <c r="EP139">
        <v>0</v>
      </c>
      <c r="EQ139">
        <v>0</v>
      </c>
      <c r="ER139">
        <v>0</v>
      </c>
      <c r="ES139">
        <v>0</v>
      </c>
      <c r="ET139">
        <v>0</v>
      </c>
      <c r="EU139">
        <v>0</v>
      </c>
      <c r="EV139">
        <v>0</v>
      </c>
      <c r="EW139">
        <v>0</v>
      </c>
      <c r="EX139">
        <v>0</v>
      </c>
      <c r="EY139">
        <v>0</v>
      </c>
      <c r="EZ139">
        <v>0</v>
      </c>
      <c r="FA139">
        <v>0</v>
      </c>
      <c r="FB139">
        <v>0</v>
      </c>
      <c r="FC139">
        <v>0</v>
      </c>
      <c r="FD139">
        <v>0</v>
      </c>
      <c r="FE139">
        <v>0</v>
      </c>
      <c r="FF139">
        <v>0</v>
      </c>
      <c r="FG139">
        <v>0</v>
      </c>
      <c r="FH139">
        <v>0</v>
      </c>
      <c r="FI139">
        <v>0</v>
      </c>
      <c r="FJ139">
        <v>0</v>
      </c>
      <c r="FK139">
        <v>0</v>
      </c>
      <c r="FL139">
        <v>0</v>
      </c>
      <c r="FM139">
        <v>0</v>
      </c>
      <c r="FN139">
        <v>0</v>
      </c>
      <c r="FO139">
        <v>0</v>
      </c>
      <c r="FP139">
        <v>0</v>
      </c>
      <c r="FQ139">
        <v>0</v>
      </c>
      <c r="FR139">
        <v>0</v>
      </c>
      <c r="FS139">
        <v>0</v>
      </c>
      <c r="FT139">
        <v>0</v>
      </c>
      <c r="FU139">
        <v>0</v>
      </c>
      <c r="FV139">
        <v>0</v>
      </c>
    </row>
    <row r="140" spans="1:178" x14ac:dyDescent="0.25">
      <c r="A140" t="s">
        <v>213</v>
      </c>
      <c r="B140" t="s">
        <v>196</v>
      </c>
      <c r="C140" t="s">
        <v>186</v>
      </c>
      <c r="D140" t="s">
        <v>32</v>
      </c>
      <c r="E140" t="s">
        <v>212</v>
      </c>
      <c r="F140" t="s">
        <v>192</v>
      </c>
      <c r="G140" t="s">
        <v>8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  <c r="CA140">
        <v>0</v>
      </c>
      <c r="CB140">
        <v>0</v>
      </c>
      <c r="CC140">
        <v>0</v>
      </c>
      <c r="CD140">
        <v>0</v>
      </c>
      <c r="CE140">
        <v>0</v>
      </c>
      <c r="CF140">
        <v>0</v>
      </c>
      <c r="CG140">
        <v>0</v>
      </c>
      <c r="CH140">
        <v>0</v>
      </c>
      <c r="CI140">
        <v>0</v>
      </c>
      <c r="CJ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  <c r="CS140">
        <v>0</v>
      </c>
      <c r="CT140">
        <v>0</v>
      </c>
      <c r="CU140">
        <v>0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>
        <v>0</v>
      </c>
      <c r="DC140">
        <v>0</v>
      </c>
      <c r="DD140">
        <v>0</v>
      </c>
      <c r="DE140">
        <v>0</v>
      </c>
      <c r="DF140">
        <v>0</v>
      </c>
      <c r="DG140">
        <v>0</v>
      </c>
      <c r="DH140">
        <v>0</v>
      </c>
      <c r="DI140">
        <v>0</v>
      </c>
      <c r="DJ140">
        <v>0</v>
      </c>
      <c r="DK140">
        <v>0</v>
      </c>
      <c r="DL140">
        <v>0</v>
      </c>
      <c r="DM140">
        <v>0</v>
      </c>
      <c r="DN140">
        <v>0</v>
      </c>
      <c r="DO140">
        <v>0</v>
      </c>
      <c r="DP140">
        <v>0</v>
      </c>
      <c r="DQ140">
        <v>0</v>
      </c>
      <c r="DR140">
        <v>0</v>
      </c>
      <c r="DS140">
        <v>0</v>
      </c>
      <c r="DT140">
        <v>0</v>
      </c>
      <c r="DU140">
        <v>0</v>
      </c>
      <c r="DV140">
        <v>0</v>
      </c>
      <c r="DW140">
        <v>0</v>
      </c>
      <c r="DX140">
        <v>0</v>
      </c>
      <c r="DY140">
        <v>0</v>
      </c>
      <c r="DZ140">
        <v>0</v>
      </c>
      <c r="EA140">
        <v>0</v>
      </c>
      <c r="EB140">
        <v>0</v>
      </c>
      <c r="EC140">
        <v>0</v>
      </c>
      <c r="ED140">
        <v>0</v>
      </c>
      <c r="EE140">
        <v>0</v>
      </c>
      <c r="EF140">
        <v>0</v>
      </c>
      <c r="EG140">
        <v>0</v>
      </c>
      <c r="EH140">
        <v>0</v>
      </c>
      <c r="EI140">
        <v>0</v>
      </c>
      <c r="EJ140">
        <v>0</v>
      </c>
      <c r="EK140">
        <v>0</v>
      </c>
      <c r="EL140">
        <v>0</v>
      </c>
      <c r="EM140">
        <v>0</v>
      </c>
      <c r="EN140">
        <v>0</v>
      </c>
      <c r="EO140">
        <v>0</v>
      </c>
      <c r="EP140">
        <v>0</v>
      </c>
      <c r="EQ140">
        <v>0</v>
      </c>
      <c r="ER140">
        <v>0</v>
      </c>
      <c r="ES140">
        <v>0</v>
      </c>
      <c r="ET140">
        <v>0</v>
      </c>
      <c r="EU140">
        <v>0</v>
      </c>
      <c r="EV140">
        <v>0</v>
      </c>
      <c r="EW140">
        <v>0</v>
      </c>
      <c r="EX140">
        <v>0</v>
      </c>
      <c r="EY140">
        <v>0</v>
      </c>
      <c r="EZ140">
        <v>0</v>
      </c>
      <c r="FA140">
        <v>0</v>
      </c>
      <c r="FB140">
        <v>0</v>
      </c>
      <c r="FC140">
        <v>0</v>
      </c>
      <c r="FD140">
        <v>0</v>
      </c>
      <c r="FE140">
        <v>0</v>
      </c>
      <c r="FF140">
        <v>0</v>
      </c>
      <c r="FG140">
        <v>0</v>
      </c>
      <c r="FH140">
        <v>0</v>
      </c>
      <c r="FI140">
        <v>0</v>
      </c>
      <c r="FJ140">
        <v>0</v>
      </c>
      <c r="FK140">
        <v>0</v>
      </c>
      <c r="FL140">
        <v>0</v>
      </c>
      <c r="FM140">
        <v>0</v>
      </c>
      <c r="FN140">
        <v>0</v>
      </c>
      <c r="FO140">
        <v>0</v>
      </c>
      <c r="FP140">
        <v>0</v>
      </c>
      <c r="FQ140">
        <v>0</v>
      </c>
      <c r="FR140">
        <v>0</v>
      </c>
      <c r="FS140">
        <v>0</v>
      </c>
      <c r="FT140">
        <v>0</v>
      </c>
      <c r="FU140">
        <v>0</v>
      </c>
      <c r="FV140">
        <v>0</v>
      </c>
    </row>
    <row r="141" spans="1:178" x14ac:dyDescent="0.25">
      <c r="A141" t="s">
        <v>213</v>
      </c>
      <c r="B141" t="s">
        <v>196</v>
      </c>
      <c r="C141" t="s">
        <v>186</v>
      </c>
      <c r="D141" t="s">
        <v>32</v>
      </c>
      <c r="E141" t="s">
        <v>212</v>
      </c>
      <c r="F141" t="s">
        <v>193</v>
      </c>
      <c r="G141" t="s">
        <v>8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0</v>
      </c>
      <c r="CG141">
        <v>0</v>
      </c>
      <c r="CH141">
        <v>0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  <c r="CS141">
        <v>0</v>
      </c>
      <c r="CT141">
        <v>0</v>
      </c>
      <c r="CU141">
        <v>0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>
        <v>0</v>
      </c>
      <c r="DC141">
        <v>0</v>
      </c>
      <c r="DD141">
        <v>0</v>
      </c>
      <c r="DE141">
        <v>0</v>
      </c>
      <c r="DF141">
        <v>0</v>
      </c>
      <c r="DG141">
        <v>0</v>
      </c>
      <c r="DH141">
        <v>0</v>
      </c>
      <c r="DI141">
        <v>0</v>
      </c>
      <c r="DJ141">
        <v>0</v>
      </c>
      <c r="DK141">
        <v>0</v>
      </c>
      <c r="DL141">
        <v>0</v>
      </c>
      <c r="DM141">
        <v>0</v>
      </c>
      <c r="DN141">
        <v>0</v>
      </c>
      <c r="DO141">
        <v>0</v>
      </c>
      <c r="DP141">
        <v>0</v>
      </c>
      <c r="DQ141">
        <v>0</v>
      </c>
      <c r="DR141">
        <v>0</v>
      </c>
      <c r="DS141">
        <v>0</v>
      </c>
      <c r="DT141">
        <v>0</v>
      </c>
      <c r="DU141">
        <v>0</v>
      </c>
      <c r="DV141">
        <v>0</v>
      </c>
      <c r="DW141">
        <v>0</v>
      </c>
      <c r="DX141">
        <v>0</v>
      </c>
      <c r="DY141">
        <v>0</v>
      </c>
      <c r="DZ141">
        <v>0</v>
      </c>
      <c r="EA141">
        <v>0</v>
      </c>
      <c r="EB141">
        <v>0</v>
      </c>
      <c r="EC141">
        <v>0</v>
      </c>
      <c r="ED141">
        <v>0</v>
      </c>
      <c r="EE141">
        <v>0</v>
      </c>
      <c r="EF141">
        <v>0</v>
      </c>
      <c r="EG141">
        <v>0</v>
      </c>
      <c r="EH141">
        <v>0</v>
      </c>
      <c r="EI141">
        <v>0</v>
      </c>
      <c r="EJ141">
        <v>0</v>
      </c>
      <c r="EK141">
        <v>0</v>
      </c>
      <c r="EL141">
        <v>0</v>
      </c>
      <c r="EM141">
        <v>0</v>
      </c>
      <c r="EN141">
        <v>0</v>
      </c>
      <c r="EO141">
        <v>0</v>
      </c>
      <c r="EP141">
        <v>0</v>
      </c>
      <c r="EQ141">
        <v>0</v>
      </c>
      <c r="ER141">
        <v>0</v>
      </c>
      <c r="ES141">
        <v>0</v>
      </c>
      <c r="ET141">
        <v>0</v>
      </c>
      <c r="EU141">
        <v>0</v>
      </c>
      <c r="EV141">
        <v>0</v>
      </c>
      <c r="EW141">
        <v>0</v>
      </c>
      <c r="EX141">
        <v>0</v>
      </c>
      <c r="EY141">
        <v>0</v>
      </c>
      <c r="EZ141">
        <v>0</v>
      </c>
      <c r="FA141">
        <v>0</v>
      </c>
      <c r="FB141">
        <v>0</v>
      </c>
      <c r="FC141">
        <v>0</v>
      </c>
      <c r="FD141">
        <v>0</v>
      </c>
      <c r="FE141">
        <v>0</v>
      </c>
      <c r="FF141">
        <v>0</v>
      </c>
      <c r="FG141">
        <v>0</v>
      </c>
      <c r="FH141">
        <v>0</v>
      </c>
      <c r="FI141">
        <v>0</v>
      </c>
      <c r="FJ141">
        <v>0</v>
      </c>
      <c r="FK141">
        <v>0</v>
      </c>
      <c r="FL141">
        <v>0</v>
      </c>
      <c r="FM141">
        <v>0</v>
      </c>
      <c r="FN141">
        <v>0</v>
      </c>
      <c r="FO141">
        <v>0</v>
      </c>
      <c r="FP141">
        <v>0</v>
      </c>
      <c r="FQ141">
        <v>0</v>
      </c>
      <c r="FR141">
        <v>0</v>
      </c>
      <c r="FS141">
        <v>0</v>
      </c>
      <c r="FT141">
        <v>0</v>
      </c>
      <c r="FU141">
        <v>0</v>
      </c>
      <c r="FV141">
        <v>0</v>
      </c>
    </row>
    <row r="142" spans="1:178" x14ac:dyDescent="0.25">
      <c r="A142" t="s">
        <v>213</v>
      </c>
      <c r="B142" t="s">
        <v>196</v>
      </c>
      <c r="C142" t="s">
        <v>186</v>
      </c>
      <c r="D142" t="s">
        <v>38</v>
      </c>
      <c r="E142" t="s">
        <v>212</v>
      </c>
      <c r="F142" t="s">
        <v>194</v>
      </c>
      <c r="G142" t="s">
        <v>8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  <c r="CA142">
        <v>0</v>
      </c>
      <c r="CB142">
        <v>0</v>
      </c>
      <c r="CC142">
        <v>0</v>
      </c>
      <c r="CD142">
        <v>0</v>
      </c>
      <c r="CE142">
        <v>0</v>
      </c>
      <c r="CF142">
        <v>0</v>
      </c>
      <c r="CG142">
        <v>0</v>
      </c>
      <c r="CH142">
        <v>0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0</v>
      </c>
      <c r="DB142">
        <v>0</v>
      </c>
      <c r="DC142">
        <v>0</v>
      </c>
      <c r="DD142">
        <v>0</v>
      </c>
      <c r="DE142">
        <v>0</v>
      </c>
      <c r="DF142">
        <v>0</v>
      </c>
      <c r="DG142">
        <v>0</v>
      </c>
      <c r="DH142">
        <v>0</v>
      </c>
      <c r="DI142">
        <v>0</v>
      </c>
      <c r="DJ142">
        <v>0</v>
      </c>
      <c r="DK142">
        <v>0</v>
      </c>
      <c r="DL142">
        <v>0</v>
      </c>
      <c r="DM142">
        <v>0</v>
      </c>
      <c r="DN142">
        <v>0</v>
      </c>
      <c r="DO142">
        <v>0</v>
      </c>
      <c r="DP142">
        <v>0</v>
      </c>
      <c r="DQ142">
        <v>0</v>
      </c>
      <c r="DR142">
        <v>0</v>
      </c>
      <c r="DS142">
        <v>0</v>
      </c>
      <c r="DT142">
        <v>0</v>
      </c>
      <c r="DU142">
        <v>0</v>
      </c>
      <c r="DV142">
        <v>0</v>
      </c>
      <c r="DW142">
        <v>0</v>
      </c>
      <c r="DX142">
        <v>0</v>
      </c>
      <c r="DY142">
        <v>0</v>
      </c>
      <c r="DZ142">
        <v>0</v>
      </c>
      <c r="EA142">
        <v>0</v>
      </c>
      <c r="EB142">
        <v>0</v>
      </c>
      <c r="EC142">
        <v>0</v>
      </c>
      <c r="ED142">
        <v>0</v>
      </c>
      <c r="EE142">
        <v>0</v>
      </c>
      <c r="EF142">
        <v>0</v>
      </c>
      <c r="EG142">
        <v>0</v>
      </c>
      <c r="EH142">
        <v>0</v>
      </c>
      <c r="EI142">
        <v>0</v>
      </c>
      <c r="EJ142">
        <v>0</v>
      </c>
      <c r="EK142">
        <v>0</v>
      </c>
      <c r="EL142">
        <v>0</v>
      </c>
      <c r="EM142">
        <v>0</v>
      </c>
      <c r="EN142">
        <v>0</v>
      </c>
      <c r="EO142">
        <v>0</v>
      </c>
      <c r="EP142">
        <v>0</v>
      </c>
      <c r="EQ142">
        <v>0</v>
      </c>
      <c r="ER142">
        <v>0</v>
      </c>
      <c r="ES142">
        <v>0</v>
      </c>
      <c r="ET142">
        <v>0</v>
      </c>
      <c r="EU142">
        <v>0</v>
      </c>
      <c r="EV142">
        <v>0</v>
      </c>
      <c r="EW142">
        <v>0</v>
      </c>
      <c r="EX142">
        <v>0</v>
      </c>
      <c r="EY142">
        <v>0</v>
      </c>
      <c r="EZ142">
        <v>0</v>
      </c>
      <c r="FA142">
        <v>0</v>
      </c>
      <c r="FB142">
        <v>0</v>
      </c>
      <c r="FC142">
        <v>0</v>
      </c>
      <c r="FD142">
        <v>0</v>
      </c>
      <c r="FE142">
        <v>0</v>
      </c>
      <c r="FF142">
        <v>0</v>
      </c>
      <c r="FG142">
        <v>0</v>
      </c>
      <c r="FH142">
        <v>0</v>
      </c>
      <c r="FI142">
        <v>0</v>
      </c>
      <c r="FJ142">
        <v>0</v>
      </c>
      <c r="FK142">
        <v>0</v>
      </c>
      <c r="FL142">
        <v>0</v>
      </c>
      <c r="FM142">
        <v>0</v>
      </c>
      <c r="FN142">
        <v>0</v>
      </c>
      <c r="FO142">
        <v>0</v>
      </c>
      <c r="FP142">
        <v>0</v>
      </c>
      <c r="FQ142">
        <v>0</v>
      </c>
      <c r="FR142">
        <v>0</v>
      </c>
      <c r="FS142">
        <v>0</v>
      </c>
      <c r="FT142">
        <v>0</v>
      </c>
      <c r="FU142">
        <v>0</v>
      </c>
      <c r="FV142">
        <v>0</v>
      </c>
    </row>
    <row r="143" spans="1:178" x14ac:dyDescent="0.25">
      <c r="A143" t="s">
        <v>213</v>
      </c>
      <c r="B143" t="s">
        <v>196</v>
      </c>
      <c r="C143" t="s">
        <v>186</v>
      </c>
      <c r="D143" t="s">
        <v>38</v>
      </c>
      <c r="E143" t="s">
        <v>212</v>
      </c>
      <c r="F143" t="s">
        <v>195</v>
      </c>
      <c r="G143" t="s">
        <v>8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0</v>
      </c>
      <c r="CD143">
        <v>0</v>
      </c>
      <c r="CE143">
        <v>0</v>
      </c>
      <c r="CF143">
        <v>0</v>
      </c>
      <c r="CG143">
        <v>0</v>
      </c>
      <c r="CH143">
        <v>0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>
        <v>0</v>
      </c>
      <c r="DC143">
        <v>0</v>
      </c>
      <c r="DD143">
        <v>0</v>
      </c>
      <c r="DE143">
        <v>0</v>
      </c>
      <c r="DF143">
        <v>0</v>
      </c>
      <c r="DG143">
        <v>0</v>
      </c>
      <c r="DH143">
        <v>0</v>
      </c>
      <c r="DI143">
        <v>0</v>
      </c>
      <c r="DJ143">
        <v>0</v>
      </c>
      <c r="DK143">
        <v>0</v>
      </c>
      <c r="DL143">
        <v>0</v>
      </c>
      <c r="DM143">
        <v>0</v>
      </c>
      <c r="DN143">
        <v>0</v>
      </c>
      <c r="DO143">
        <v>0</v>
      </c>
      <c r="DP143">
        <v>0</v>
      </c>
      <c r="DQ143">
        <v>0</v>
      </c>
      <c r="DR143">
        <v>0</v>
      </c>
      <c r="DS143">
        <v>0</v>
      </c>
      <c r="DT143">
        <v>0</v>
      </c>
      <c r="DU143">
        <v>0</v>
      </c>
      <c r="DV143">
        <v>0</v>
      </c>
      <c r="DW143">
        <v>0</v>
      </c>
      <c r="DX143">
        <v>0</v>
      </c>
      <c r="DY143">
        <v>0</v>
      </c>
      <c r="DZ143">
        <v>0</v>
      </c>
      <c r="EA143">
        <v>0</v>
      </c>
      <c r="EB143">
        <v>0</v>
      </c>
      <c r="EC143">
        <v>0</v>
      </c>
      <c r="ED143">
        <v>0</v>
      </c>
      <c r="EE143">
        <v>0</v>
      </c>
      <c r="EF143">
        <v>0</v>
      </c>
      <c r="EG143">
        <v>0</v>
      </c>
      <c r="EH143">
        <v>0</v>
      </c>
      <c r="EI143">
        <v>0</v>
      </c>
      <c r="EJ143">
        <v>0</v>
      </c>
      <c r="EK143">
        <v>0</v>
      </c>
      <c r="EL143">
        <v>0</v>
      </c>
      <c r="EM143">
        <v>0</v>
      </c>
      <c r="EN143">
        <v>0</v>
      </c>
      <c r="EO143">
        <v>0</v>
      </c>
      <c r="EP143">
        <v>0</v>
      </c>
      <c r="EQ143">
        <v>0</v>
      </c>
      <c r="ER143">
        <v>0</v>
      </c>
      <c r="ES143">
        <v>0</v>
      </c>
      <c r="ET143">
        <v>0</v>
      </c>
      <c r="EU143">
        <v>0</v>
      </c>
      <c r="EV143">
        <v>0</v>
      </c>
      <c r="EW143">
        <v>0</v>
      </c>
      <c r="EX143">
        <v>0</v>
      </c>
      <c r="EY143">
        <v>0</v>
      </c>
      <c r="EZ143">
        <v>0</v>
      </c>
      <c r="FA143">
        <v>0</v>
      </c>
      <c r="FB143">
        <v>0</v>
      </c>
      <c r="FC143">
        <v>0</v>
      </c>
      <c r="FD143">
        <v>0</v>
      </c>
      <c r="FE143">
        <v>0</v>
      </c>
      <c r="FF143">
        <v>0</v>
      </c>
      <c r="FG143">
        <v>0</v>
      </c>
      <c r="FH143">
        <v>0</v>
      </c>
      <c r="FI143">
        <v>0</v>
      </c>
      <c r="FJ143">
        <v>0</v>
      </c>
      <c r="FK143">
        <v>0</v>
      </c>
      <c r="FL143">
        <v>0</v>
      </c>
      <c r="FM143">
        <v>0</v>
      </c>
      <c r="FN143">
        <v>0</v>
      </c>
      <c r="FO143">
        <v>0</v>
      </c>
      <c r="FP143">
        <v>0</v>
      </c>
      <c r="FQ143">
        <v>0</v>
      </c>
      <c r="FR143">
        <v>0</v>
      </c>
      <c r="FS143">
        <v>0</v>
      </c>
      <c r="FT143">
        <v>0</v>
      </c>
      <c r="FU143">
        <v>0</v>
      </c>
      <c r="FV143">
        <v>0</v>
      </c>
    </row>
    <row r="144" spans="1:178" x14ac:dyDescent="0.25">
      <c r="A144" t="s">
        <v>213</v>
      </c>
      <c r="B144" t="s">
        <v>196</v>
      </c>
      <c r="C144" t="s">
        <v>186</v>
      </c>
      <c r="D144" t="s">
        <v>38</v>
      </c>
      <c r="E144" t="s">
        <v>212</v>
      </c>
      <c r="F144" t="s">
        <v>192</v>
      </c>
      <c r="G144" t="s">
        <v>8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</v>
      </c>
      <c r="CH144">
        <v>0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0</v>
      </c>
      <c r="DB144">
        <v>0</v>
      </c>
      <c r="DC144">
        <v>0</v>
      </c>
      <c r="DD144">
        <v>0</v>
      </c>
      <c r="DE144">
        <v>0</v>
      </c>
      <c r="DF144">
        <v>0</v>
      </c>
      <c r="DG144">
        <v>0</v>
      </c>
      <c r="DH144">
        <v>0</v>
      </c>
      <c r="DI144">
        <v>0</v>
      </c>
      <c r="DJ144">
        <v>0</v>
      </c>
      <c r="DK144">
        <v>0</v>
      </c>
      <c r="DL144">
        <v>0</v>
      </c>
      <c r="DM144">
        <v>0</v>
      </c>
      <c r="DN144">
        <v>0</v>
      </c>
      <c r="DO144">
        <v>0</v>
      </c>
      <c r="DP144">
        <v>0</v>
      </c>
      <c r="DQ144">
        <v>0</v>
      </c>
      <c r="DR144">
        <v>0</v>
      </c>
      <c r="DS144">
        <v>0</v>
      </c>
      <c r="DT144">
        <v>0</v>
      </c>
      <c r="DU144">
        <v>0</v>
      </c>
      <c r="DV144">
        <v>0</v>
      </c>
      <c r="DW144">
        <v>0</v>
      </c>
      <c r="DX144">
        <v>0</v>
      </c>
      <c r="DY144">
        <v>0</v>
      </c>
      <c r="DZ144">
        <v>0</v>
      </c>
      <c r="EA144">
        <v>0</v>
      </c>
      <c r="EB144">
        <v>0</v>
      </c>
      <c r="EC144">
        <v>0</v>
      </c>
      <c r="ED144">
        <v>0</v>
      </c>
      <c r="EE144">
        <v>0</v>
      </c>
      <c r="EF144">
        <v>0</v>
      </c>
      <c r="EG144">
        <v>0</v>
      </c>
      <c r="EH144">
        <v>0</v>
      </c>
      <c r="EI144">
        <v>0</v>
      </c>
      <c r="EJ144">
        <v>0</v>
      </c>
      <c r="EK144">
        <v>0</v>
      </c>
      <c r="EL144">
        <v>0</v>
      </c>
      <c r="EM144">
        <v>0</v>
      </c>
      <c r="EN144">
        <v>0</v>
      </c>
      <c r="EO144">
        <v>0</v>
      </c>
      <c r="EP144">
        <v>0</v>
      </c>
      <c r="EQ144">
        <v>0</v>
      </c>
      <c r="ER144">
        <v>0</v>
      </c>
      <c r="ES144">
        <v>0</v>
      </c>
      <c r="ET144">
        <v>0</v>
      </c>
      <c r="EU144">
        <v>0</v>
      </c>
      <c r="EV144">
        <v>0</v>
      </c>
      <c r="EW144">
        <v>0</v>
      </c>
      <c r="EX144">
        <v>0</v>
      </c>
      <c r="EY144">
        <v>0</v>
      </c>
      <c r="EZ144">
        <v>0</v>
      </c>
      <c r="FA144">
        <v>0</v>
      </c>
      <c r="FB144">
        <v>0</v>
      </c>
      <c r="FC144">
        <v>0</v>
      </c>
      <c r="FD144">
        <v>0</v>
      </c>
      <c r="FE144">
        <v>0</v>
      </c>
      <c r="FF144">
        <v>0</v>
      </c>
      <c r="FG144">
        <v>0</v>
      </c>
      <c r="FH144">
        <v>0</v>
      </c>
      <c r="FI144">
        <v>0</v>
      </c>
      <c r="FJ144">
        <v>0</v>
      </c>
      <c r="FK144">
        <v>0</v>
      </c>
      <c r="FL144">
        <v>0</v>
      </c>
      <c r="FM144">
        <v>0</v>
      </c>
      <c r="FN144">
        <v>0</v>
      </c>
      <c r="FO144">
        <v>0</v>
      </c>
      <c r="FP144">
        <v>0</v>
      </c>
      <c r="FQ144">
        <v>0</v>
      </c>
      <c r="FR144">
        <v>0</v>
      </c>
      <c r="FS144">
        <v>0</v>
      </c>
      <c r="FT144">
        <v>0</v>
      </c>
      <c r="FU144">
        <v>0</v>
      </c>
      <c r="FV144">
        <v>0</v>
      </c>
    </row>
    <row r="145" spans="1:178" x14ac:dyDescent="0.25">
      <c r="A145" t="s">
        <v>213</v>
      </c>
      <c r="B145" t="s">
        <v>196</v>
      </c>
      <c r="C145" t="s">
        <v>186</v>
      </c>
      <c r="D145" t="s">
        <v>38</v>
      </c>
      <c r="E145" t="s">
        <v>212</v>
      </c>
      <c r="F145" t="s">
        <v>193</v>
      </c>
      <c r="G145" t="s">
        <v>8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  <c r="CA145">
        <v>0</v>
      </c>
      <c r="CB145">
        <v>0</v>
      </c>
      <c r="CC145">
        <v>0</v>
      </c>
      <c r="CD145">
        <v>0</v>
      </c>
      <c r="CE145">
        <v>0</v>
      </c>
      <c r="CF145">
        <v>0</v>
      </c>
      <c r="CG145">
        <v>0</v>
      </c>
      <c r="CH145">
        <v>0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0</v>
      </c>
      <c r="CS145">
        <v>0</v>
      </c>
      <c r="CT145">
        <v>0</v>
      </c>
      <c r="CU145">
        <v>0</v>
      </c>
      <c r="CV145">
        <v>0</v>
      </c>
      <c r="CW145">
        <v>0</v>
      </c>
      <c r="CX145">
        <v>0</v>
      </c>
      <c r="CY145">
        <v>0</v>
      </c>
      <c r="CZ145">
        <v>0</v>
      </c>
      <c r="DA145">
        <v>0</v>
      </c>
      <c r="DB145">
        <v>0</v>
      </c>
      <c r="DC145">
        <v>0</v>
      </c>
      <c r="DD145">
        <v>0</v>
      </c>
      <c r="DE145">
        <v>0</v>
      </c>
      <c r="DF145">
        <v>0</v>
      </c>
      <c r="DG145">
        <v>0</v>
      </c>
      <c r="DH145">
        <v>0</v>
      </c>
      <c r="DI145">
        <v>0</v>
      </c>
      <c r="DJ145">
        <v>0</v>
      </c>
      <c r="DK145">
        <v>0</v>
      </c>
      <c r="DL145">
        <v>0</v>
      </c>
      <c r="DM145">
        <v>0</v>
      </c>
      <c r="DN145">
        <v>0</v>
      </c>
      <c r="DO145">
        <v>0</v>
      </c>
      <c r="DP145">
        <v>0</v>
      </c>
      <c r="DQ145">
        <v>0</v>
      </c>
      <c r="DR145">
        <v>0</v>
      </c>
      <c r="DS145">
        <v>0</v>
      </c>
      <c r="DT145">
        <v>0</v>
      </c>
      <c r="DU145">
        <v>0</v>
      </c>
      <c r="DV145">
        <v>0</v>
      </c>
      <c r="DW145">
        <v>0</v>
      </c>
      <c r="DX145">
        <v>0</v>
      </c>
      <c r="DY145">
        <v>0</v>
      </c>
      <c r="DZ145">
        <v>0</v>
      </c>
      <c r="EA145">
        <v>0</v>
      </c>
      <c r="EB145">
        <v>0</v>
      </c>
      <c r="EC145">
        <v>0</v>
      </c>
      <c r="ED145">
        <v>0</v>
      </c>
      <c r="EE145">
        <v>0</v>
      </c>
      <c r="EF145">
        <v>0</v>
      </c>
      <c r="EG145">
        <v>0</v>
      </c>
      <c r="EH145">
        <v>0</v>
      </c>
      <c r="EI145">
        <v>0</v>
      </c>
      <c r="EJ145">
        <v>0</v>
      </c>
      <c r="EK145">
        <v>0</v>
      </c>
      <c r="EL145">
        <v>0</v>
      </c>
      <c r="EM145">
        <v>0</v>
      </c>
      <c r="EN145">
        <v>0</v>
      </c>
      <c r="EO145">
        <v>0</v>
      </c>
      <c r="EP145">
        <v>0</v>
      </c>
      <c r="EQ145">
        <v>0</v>
      </c>
      <c r="ER145">
        <v>0</v>
      </c>
      <c r="ES145">
        <v>0</v>
      </c>
      <c r="ET145">
        <v>0</v>
      </c>
      <c r="EU145">
        <v>0</v>
      </c>
      <c r="EV145">
        <v>0</v>
      </c>
      <c r="EW145">
        <v>0</v>
      </c>
      <c r="EX145">
        <v>0</v>
      </c>
      <c r="EY145">
        <v>0</v>
      </c>
      <c r="EZ145">
        <v>0</v>
      </c>
      <c r="FA145">
        <v>0</v>
      </c>
      <c r="FB145">
        <v>0</v>
      </c>
      <c r="FC145">
        <v>0</v>
      </c>
      <c r="FD145">
        <v>0</v>
      </c>
      <c r="FE145">
        <v>0</v>
      </c>
      <c r="FF145">
        <v>0</v>
      </c>
      <c r="FG145">
        <v>0</v>
      </c>
      <c r="FH145">
        <v>0</v>
      </c>
      <c r="FI145">
        <v>0</v>
      </c>
      <c r="FJ145">
        <v>0</v>
      </c>
      <c r="FK145">
        <v>0</v>
      </c>
      <c r="FL145">
        <v>0</v>
      </c>
      <c r="FM145">
        <v>0</v>
      </c>
      <c r="FN145">
        <v>0</v>
      </c>
      <c r="FO145">
        <v>0</v>
      </c>
      <c r="FP145">
        <v>0</v>
      </c>
      <c r="FQ145">
        <v>0</v>
      </c>
      <c r="FR145">
        <v>0</v>
      </c>
      <c r="FS145">
        <v>0</v>
      </c>
      <c r="FT145">
        <v>0</v>
      </c>
      <c r="FU145">
        <v>0</v>
      </c>
      <c r="FV145">
        <v>0</v>
      </c>
    </row>
    <row r="146" spans="1:178" x14ac:dyDescent="0.25">
      <c r="A146" t="s">
        <v>213</v>
      </c>
      <c r="B146" t="s">
        <v>196</v>
      </c>
      <c r="C146" t="s">
        <v>186</v>
      </c>
      <c r="D146" t="s">
        <v>37</v>
      </c>
      <c r="E146" t="s">
        <v>212</v>
      </c>
      <c r="F146" t="s">
        <v>194</v>
      </c>
      <c r="G146" t="s">
        <v>8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0</v>
      </c>
      <c r="BZ146">
        <v>0</v>
      </c>
      <c r="CA146">
        <v>0</v>
      </c>
      <c r="CB146">
        <v>0</v>
      </c>
      <c r="CC146">
        <v>0</v>
      </c>
      <c r="CD146">
        <v>0</v>
      </c>
      <c r="CE146">
        <v>0</v>
      </c>
      <c r="CF146">
        <v>0</v>
      </c>
      <c r="CG146">
        <v>0</v>
      </c>
      <c r="CH146">
        <v>0</v>
      </c>
      <c r="CI146">
        <v>0</v>
      </c>
      <c r="CJ146">
        <v>0</v>
      </c>
      <c r="CK146">
        <v>0</v>
      </c>
      <c r="CL146">
        <v>0</v>
      </c>
      <c r="CM146">
        <v>0</v>
      </c>
      <c r="CN146">
        <v>0</v>
      </c>
      <c r="CO146">
        <v>0</v>
      </c>
      <c r="CP146">
        <v>0</v>
      </c>
      <c r="CQ146">
        <v>0</v>
      </c>
      <c r="CR146">
        <v>0</v>
      </c>
      <c r="CS146">
        <v>0</v>
      </c>
      <c r="CT146">
        <v>0</v>
      </c>
      <c r="CU146">
        <v>0</v>
      </c>
      <c r="CV146">
        <v>0</v>
      </c>
      <c r="CW146">
        <v>0</v>
      </c>
      <c r="CX146">
        <v>0</v>
      </c>
      <c r="CY146">
        <v>0</v>
      </c>
      <c r="CZ146">
        <v>0</v>
      </c>
      <c r="DA146">
        <v>0</v>
      </c>
      <c r="DB146">
        <v>0</v>
      </c>
      <c r="DC146">
        <v>0</v>
      </c>
      <c r="DD146">
        <v>0</v>
      </c>
      <c r="DE146">
        <v>0</v>
      </c>
      <c r="DF146">
        <v>0</v>
      </c>
      <c r="DG146">
        <v>0</v>
      </c>
      <c r="DH146">
        <v>0</v>
      </c>
      <c r="DI146">
        <v>0</v>
      </c>
      <c r="DJ146">
        <v>0</v>
      </c>
      <c r="DK146">
        <v>0</v>
      </c>
      <c r="DL146">
        <v>0</v>
      </c>
      <c r="DM146">
        <v>0</v>
      </c>
      <c r="DN146">
        <v>0</v>
      </c>
      <c r="DO146">
        <v>0</v>
      </c>
      <c r="DP146">
        <v>0</v>
      </c>
      <c r="DQ146">
        <v>0</v>
      </c>
      <c r="DR146">
        <v>0</v>
      </c>
      <c r="DS146">
        <v>0</v>
      </c>
      <c r="DT146">
        <v>0</v>
      </c>
      <c r="DU146">
        <v>0</v>
      </c>
      <c r="DV146">
        <v>0</v>
      </c>
      <c r="DW146">
        <v>0</v>
      </c>
      <c r="DX146">
        <v>0</v>
      </c>
      <c r="DY146">
        <v>0</v>
      </c>
      <c r="DZ146">
        <v>0</v>
      </c>
      <c r="EA146">
        <v>0</v>
      </c>
      <c r="EB146">
        <v>0</v>
      </c>
      <c r="EC146">
        <v>0</v>
      </c>
      <c r="ED146">
        <v>0</v>
      </c>
      <c r="EE146">
        <v>0</v>
      </c>
      <c r="EF146">
        <v>0</v>
      </c>
      <c r="EG146">
        <v>0</v>
      </c>
      <c r="EH146">
        <v>0</v>
      </c>
      <c r="EI146">
        <v>0</v>
      </c>
      <c r="EJ146">
        <v>0</v>
      </c>
      <c r="EK146">
        <v>0</v>
      </c>
      <c r="EL146">
        <v>0</v>
      </c>
      <c r="EM146">
        <v>0</v>
      </c>
      <c r="EN146">
        <v>0</v>
      </c>
      <c r="EO146">
        <v>0</v>
      </c>
      <c r="EP146">
        <v>0</v>
      </c>
      <c r="EQ146">
        <v>0</v>
      </c>
      <c r="ER146">
        <v>0</v>
      </c>
      <c r="ES146">
        <v>0</v>
      </c>
      <c r="ET146">
        <v>0</v>
      </c>
      <c r="EU146">
        <v>0</v>
      </c>
      <c r="EV146">
        <v>0</v>
      </c>
      <c r="EW146">
        <v>0</v>
      </c>
      <c r="EX146">
        <v>0</v>
      </c>
      <c r="EY146">
        <v>0</v>
      </c>
      <c r="EZ146">
        <v>0</v>
      </c>
      <c r="FA146">
        <v>0</v>
      </c>
      <c r="FB146">
        <v>0</v>
      </c>
      <c r="FC146">
        <v>0</v>
      </c>
      <c r="FD146">
        <v>0</v>
      </c>
      <c r="FE146">
        <v>0</v>
      </c>
      <c r="FF146">
        <v>0</v>
      </c>
      <c r="FG146">
        <v>0</v>
      </c>
      <c r="FH146">
        <v>0</v>
      </c>
      <c r="FI146">
        <v>0</v>
      </c>
      <c r="FJ146">
        <v>0</v>
      </c>
      <c r="FK146">
        <v>0</v>
      </c>
      <c r="FL146">
        <v>0</v>
      </c>
      <c r="FM146">
        <v>0</v>
      </c>
      <c r="FN146">
        <v>0</v>
      </c>
      <c r="FO146">
        <v>0</v>
      </c>
      <c r="FP146">
        <v>0</v>
      </c>
      <c r="FQ146">
        <v>0</v>
      </c>
      <c r="FR146">
        <v>0</v>
      </c>
      <c r="FS146">
        <v>0</v>
      </c>
      <c r="FT146">
        <v>0</v>
      </c>
      <c r="FU146">
        <v>0</v>
      </c>
      <c r="FV146">
        <v>0</v>
      </c>
    </row>
    <row r="147" spans="1:178" x14ac:dyDescent="0.25">
      <c r="A147" t="s">
        <v>213</v>
      </c>
      <c r="B147" t="s">
        <v>196</v>
      </c>
      <c r="C147" t="s">
        <v>186</v>
      </c>
      <c r="D147" t="s">
        <v>37</v>
      </c>
      <c r="E147" t="s">
        <v>212</v>
      </c>
      <c r="F147" t="s">
        <v>195</v>
      </c>
      <c r="G147" t="s">
        <v>8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</v>
      </c>
      <c r="CB147">
        <v>0</v>
      </c>
      <c r="CC147">
        <v>0</v>
      </c>
      <c r="CD147">
        <v>0</v>
      </c>
      <c r="CE147">
        <v>0</v>
      </c>
      <c r="CF147">
        <v>0</v>
      </c>
      <c r="CG147">
        <v>0</v>
      </c>
      <c r="CH147">
        <v>0</v>
      </c>
      <c r="CI147">
        <v>0</v>
      </c>
      <c r="CJ147">
        <v>0</v>
      </c>
      <c r="CK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  <c r="CR147">
        <v>0</v>
      </c>
      <c r="CS147">
        <v>0</v>
      </c>
      <c r="CT147">
        <v>0</v>
      </c>
      <c r="CU147">
        <v>0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>
        <v>0</v>
      </c>
      <c r="DC147">
        <v>0</v>
      </c>
      <c r="DD147">
        <v>0</v>
      </c>
      <c r="DE147">
        <v>0</v>
      </c>
      <c r="DF147">
        <v>0</v>
      </c>
      <c r="DG147">
        <v>0</v>
      </c>
      <c r="DH147">
        <v>0</v>
      </c>
      <c r="DI147">
        <v>0</v>
      </c>
      <c r="DJ147">
        <v>0</v>
      </c>
      <c r="DK147">
        <v>0</v>
      </c>
      <c r="DL147">
        <v>0</v>
      </c>
      <c r="DM147">
        <v>0</v>
      </c>
      <c r="DN147">
        <v>0</v>
      </c>
      <c r="DO147">
        <v>0</v>
      </c>
      <c r="DP147">
        <v>0</v>
      </c>
      <c r="DQ147">
        <v>0</v>
      </c>
      <c r="DR147">
        <v>0</v>
      </c>
      <c r="DS147">
        <v>0</v>
      </c>
      <c r="DT147">
        <v>0</v>
      </c>
      <c r="DU147">
        <v>0</v>
      </c>
      <c r="DV147">
        <v>0</v>
      </c>
      <c r="DW147">
        <v>0</v>
      </c>
      <c r="DX147">
        <v>0</v>
      </c>
      <c r="DY147">
        <v>0</v>
      </c>
      <c r="DZ147">
        <v>0</v>
      </c>
      <c r="EA147">
        <v>0</v>
      </c>
      <c r="EB147">
        <v>0</v>
      </c>
      <c r="EC147">
        <v>0</v>
      </c>
      <c r="ED147">
        <v>0</v>
      </c>
      <c r="EE147">
        <v>0</v>
      </c>
      <c r="EF147">
        <v>0</v>
      </c>
      <c r="EG147">
        <v>0</v>
      </c>
      <c r="EH147">
        <v>0</v>
      </c>
      <c r="EI147">
        <v>0</v>
      </c>
      <c r="EJ147">
        <v>0</v>
      </c>
      <c r="EK147">
        <v>0</v>
      </c>
      <c r="EL147">
        <v>0</v>
      </c>
      <c r="EM147">
        <v>0</v>
      </c>
      <c r="EN147">
        <v>0</v>
      </c>
      <c r="EO147">
        <v>0</v>
      </c>
      <c r="EP147">
        <v>0</v>
      </c>
      <c r="EQ147">
        <v>0</v>
      </c>
      <c r="ER147">
        <v>0</v>
      </c>
      <c r="ES147">
        <v>0</v>
      </c>
      <c r="ET147">
        <v>0</v>
      </c>
      <c r="EU147">
        <v>0</v>
      </c>
      <c r="EV147">
        <v>0</v>
      </c>
      <c r="EW147">
        <v>0</v>
      </c>
      <c r="EX147">
        <v>0</v>
      </c>
      <c r="EY147">
        <v>0</v>
      </c>
      <c r="EZ147">
        <v>0</v>
      </c>
      <c r="FA147">
        <v>0</v>
      </c>
      <c r="FB147">
        <v>0</v>
      </c>
      <c r="FC147">
        <v>0</v>
      </c>
      <c r="FD147">
        <v>0</v>
      </c>
      <c r="FE147">
        <v>0</v>
      </c>
      <c r="FF147">
        <v>0</v>
      </c>
      <c r="FG147">
        <v>0</v>
      </c>
      <c r="FH147">
        <v>0</v>
      </c>
      <c r="FI147">
        <v>0</v>
      </c>
      <c r="FJ147">
        <v>0</v>
      </c>
      <c r="FK147">
        <v>0</v>
      </c>
      <c r="FL147">
        <v>0</v>
      </c>
      <c r="FM147">
        <v>0</v>
      </c>
      <c r="FN147">
        <v>0</v>
      </c>
      <c r="FO147">
        <v>0</v>
      </c>
      <c r="FP147">
        <v>0</v>
      </c>
      <c r="FQ147">
        <v>0</v>
      </c>
      <c r="FR147">
        <v>0</v>
      </c>
      <c r="FS147">
        <v>0</v>
      </c>
      <c r="FT147">
        <v>0</v>
      </c>
      <c r="FU147">
        <v>0</v>
      </c>
      <c r="FV147">
        <v>0</v>
      </c>
    </row>
    <row r="148" spans="1:178" x14ac:dyDescent="0.25">
      <c r="A148" t="s">
        <v>213</v>
      </c>
      <c r="B148" t="s">
        <v>196</v>
      </c>
      <c r="C148" t="s">
        <v>186</v>
      </c>
      <c r="D148" t="s">
        <v>37</v>
      </c>
      <c r="E148" t="s">
        <v>212</v>
      </c>
      <c r="F148" t="s">
        <v>192</v>
      </c>
      <c r="G148" t="s">
        <v>8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  <c r="CA148">
        <v>0</v>
      </c>
      <c r="CB148">
        <v>0</v>
      </c>
      <c r="CC148">
        <v>0</v>
      </c>
      <c r="CD148">
        <v>0</v>
      </c>
      <c r="CE148">
        <v>0</v>
      </c>
      <c r="CF148">
        <v>0</v>
      </c>
      <c r="CG148">
        <v>0</v>
      </c>
      <c r="CH148">
        <v>0</v>
      </c>
      <c r="CI148">
        <v>0</v>
      </c>
      <c r="CJ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  <c r="CS148">
        <v>0</v>
      </c>
      <c r="CT148">
        <v>0</v>
      </c>
      <c r="CU148">
        <v>0</v>
      </c>
      <c r="CV148">
        <v>0</v>
      </c>
      <c r="CW148">
        <v>0</v>
      </c>
      <c r="CX148">
        <v>0</v>
      </c>
      <c r="CY148">
        <v>0</v>
      </c>
      <c r="CZ148">
        <v>0</v>
      </c>
      <c r="DA148">
        <v>0</v>
      </c>
      <c r="DB148">
        <v>0</v>
      </c>
      <c r="DC148">
        <v>0</v>
      </c>
      <c r="DD148">
        <v>0</v>
      </c>
      <c r="DE148">
        <v>0</v>
      </c>
      <c r="DF148">
        <v>0</v>
      </c>
      <c r="DG148">
        <v>0</v>
      </c>
      <c r="DH148">
        <v>0</v>
      </c>
      <c r="DI148">
        <v>0</v>
      </c>
      <c r="DJ148">
        <v>0</v>
      </c>
      <c r="DK148">
        <v>0</v>
      </c>
      <c r="DL148">
        <v>0</v>
      </c>
      <c r="DM148">
        <v>0</v>
      </c>
      <c r="DN148">
        <v>0</v>
      </c>
      <c r="DO148">
        <v>0</v>
      </c>
      <c r="DP148">
        <v>0</v>
      </c>
      <c r="DQ148">
        <v>0</v>
      </c>
      <c r="DR148">
        <v>0</v>
      </c>
      <c r="DS148">
        <v>0</v>
      </c>
      <c r="DT148">
        <v>0</v>
      </c>
      <c r="DU148">
        <v>0</v>
      </c>
      <c r="DV148">
        <v>0</v>
      </c>
      <c r="DW148">
        <v>0</v>
      </c>
      <c r="DX148">
        <v>0</v>
      </c>
      <c r="DY148">
        <v>0</v>
      </c>
      <c r="DZ148">
        <v>0</v>
      </c>
      <c r="EA148">
        <v>0</v>
      </c>
      <c r="EB148">
        <v>0</v>
      </c>
      <c r="EC148">
        <v>0</v>
      </c>
      <c r="ED148">
        <v>0</v>
      </c>
      <c r="EE148">
        <v>0</v>
      </c>
      <c r="EF148">
        <v>0</v>
      </c>
      <c r="EG148">
        <v>0</v>
      </c>
      <c r="EH148">
        <v>0</v>
      </c>
      <c r="EI148">
        <v>0</v>
      </c>
      <c r="EJ148">
        <v>0</v>
      </c>
      <c r="EK148">
        <v>0</v>
      </c>
      <c r="EL148">
        <v>0</v>
      </c>
      <c r="EM148">
        <v>0</v>
      </c>
      <c r="EN148">
        <v>0</v>
      </c>
      <c r="EO148">
        <v>0</v>
      </c>
      <c r="EP148">
        <v>0</v>
      </c>
      <c r="EQ148">
        <v>0</v>
      </c>
      <c r="ER148">
        <v>0</v>
      </c>
      <c r="ES148">
        <v>0</v>
      </c>
      <c r="ET148">
        <v>0</v>
      </c>
      <c r="EU148">
        <v>0</v>
      </c>
      <c r="EV148">
        <v>0</v>
      </c>
      <c r="EW148">
        <v>0</v>
      </c>
      <c r="EX148">
        <v>0</v>
      </c>
      <c r="EY148">
        <v>0</v>
      </c>
      <c r="EZ148">
        <v>0</v>
      </c>
      <c r="FA148">
        <v>0</v>
      </c>
      <c r="FB148">
        <v>0</v>
      </c>
      <c r="FC148">
        <v>0</v>
      </c>
      <c r="FD148">
        <v>0</v>
      </c>
      <c r="FE148">
        <v>0</v>
      </c>
      <c r="FF148">
        <v>0</v>
      </c>
      <c r="FG148">
        <v>0</v>
      </c>
      <c r="FH148">
        <v>0</v>
      </c>
      <c r="FI148">
        <v>0</v>
      </c>
      <c r="FJ148">
        <v>0</v>
      </c>
      <c r="FK148">
        <v>0</v>
      </c>
      <c r="FL148">
        <v>0</v>
      </c>
      <c r="FM148">
        <v>0</v>
      </c>
      <c r="FN148">
        <v>0</v>
      </c>
      <c r="FO148">
        <v>0</v>
      </c>
      <c r="FP148">
        <v>0</v>
      </c>
      <c r="FQ148">
        <v>0</v>
      </c>
      <c r="FR148">
        <v>0</v>
      </c>
      <c r="FS148">
        <v>0</v>
      </c>
      <c r="FT148">
        <v>0</v>
      </c>
      <c r="FU148">
        <v>0</v>
      </c>
      <c r="FV148">
        <v>0</v>
      </c>
    </row>
    <row r="149" spans="1:178" x14ac:dyDescent="0.25">
      <c r="A149" t="s">
        <v>213</v>
      </c>
      <c r="B149" t="s">
        <v>196</v>
      </c>
      <c r="C149" t="s">
        <v>186</v>
      </c>
      <c r="D149" t="s">
        <v>37</v>
      </c>
      <c r="E149" t="s">
        <v>212</v>
      </c>
      <c r="F149" t="s">
        <v>193</v>
      </c>
      <c r="G149" t="s">
        <v>8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  <c r="CS149">
        <v>0</v>
      </c>
      <c r="CT149">
        <v>0</v>
      </c>
      <c r="CU149">
        <v>0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>
        <v>0</v>
      </c>
      <c r="DC149">
        <v>0</v>
      </c>
      <c r="DD149">
        <v>0</v>
      </c>
      <c r="DE149">
        <v>0</v>
      </c>
      <c r="DF149">
        <v>0</v>
      </c>
      <c r="DG149">
        <v>0</v>
      </c>
      <c r="DH149">
        <v>0</v>
      </c>
      <c r="DI149">
        <v>0</v>
      </c>
      <c r="DJ149">
        <v>0</v>
      </c>
      <c r="DK149">
        <v>0</v>
      </c>
      <c r="DL149">
        <v>0</v>
      </c>
      <c r="DM149">
        <v>0</v>
      </c>
      <c r="DN149">
        <v>0</v>
      </c>
      <c r="DO149">
        <v>0</v>
      </c>
      <c r="DP149">
        <v>0</v>
      </c>
      <c r="DQ149">
        <v>0</v>
      </c>
      <c r="DR149">
        <v>0</v>
      </c>
      <c r="DS149">
        <v>0</v>
      </c>
      <c r="DT149">
        <v>0</v>
      </c>
      <c r="DU149">
        <v>0</v>
      </c>
      <c r="DV149">
        <v>0</v>
      </c>
      <c r="DW149">
        <v>0</v>
      </c>
      <c r="DX149">
        <v>0</v>
      </c>
      <c r="DY149">
        <v>0</v>
      </c>
      <c r="DZ149">
        <v>0</v>
      </c>
      <c r="EA149">
        <v>0</v>
      </c>
      <c r="EB149">
        <v>0</v>
      </c>
      <c r="EC149">
        <v>0</v>
      </c>
      <c r="ED149">
        <v>0</v>
      </c>
      <c r="EE149">
        <v>0</v>
      </c>
      <c r="EF149">
        <v>0</v>
      </c>
      <c r="EG149">
        <v>0</v>
      </c>
      <c r="EH149">
        <v>0</v>
      </c>
      <c r="EI149">
        <v>0</v>
      </c>
      <c r="EJ149">
        <v>0</v>
      </c>
      <c r="EK149">
        <v>0</v>
      </c>
      <c r="EL149">
        <v>0</v>
      </c>
      <c r="EM149">
        <v>0</v>
      </c>
      <c r="EN149">
        <v>0</v>
      </c>
      <c r="EO149">
        <v>0</v>
      </c>
      <c r="EP149">
        <v>0</v>
      </c>
      <c r="EQ149">
        <v>0</v>
      </c>
      <c r="ER149">
        <v>0</v>
      </c>
      <c r="ES149">
        <v>0</v>
      </c>
      <c r="ET149">
        <v>0</v>
      </c>
      <c r="EU149">
        <v>0</v>
      </c>
      <c r="EV149">
        <v>0</v>
      </c>
      <c r="EW149">
        <v>0</v>
      </c>
      <c r="EX149">
        <v>0</v>
      </c>
      <c r="EY149">
        <v>0</v>
      </c>
      <c r="EZ149">
        <v>0</v>
      </c>
      <c r="FA149">
        <v>0</v>
      </c>
      <c r="FB149">
        <v>0</v>
      </c>
      <c r="FC149">
        <v>0</v>
      </c>
      <c r="FD149">
        <v>0</v>
      </c>
      <c r="FE149">
        <v>0</v>
      </c>
      <c r="FF149">
        <v>0</v>
      </c>
      <c r="FG149">
        <v>0</v>
      </c>
      <c r="FH149">
        <v>0</v>
      </c>
      <c r="FI149">
        <v>0</v>
      </c>
      <c r="FJ149">
        <v>0</v>
      </c>
      <c r="FK149">
        <v>0</v>
      </c>
      <c r="FL149">
        <v>0</v>
      </c>
      <c r="FM149">
        <v>0</v>
      </c>
      <c r="FN149">
        <v>0</v>
      </c>
      <c r="FO149">
        <v>0</v>
      </c>
      <c r="FP149">
        <v>0</v>
      </c>
      <c r="FQ149">
        <v>0</v>
      </c>
      <c r="FR149">
        <v>0</v>
      </c>
      <c r="FS149">
        <v>0</v>
      </c>
      <c r="FT149">
        <v>0</v>
      </c>
      <c r="FU149">
        <v>0</v>
      </c>
      <c r="FV149">
        <v>0</v>
      </c>
    </row>
    <row r="150" spans="1:178" x14ac:dyDescent="0.25">
      <c r="A150" t="s">
        <v>213</v>
      </c>
      <c r="B150" t="s">
        <v>196</v>
      </c>
      <c r="C150" t="s">
        <v>186</v>
      </c>
      <c r="D150" t="s">
        <v>36</v>
      </c>
      <c r="E150" t="s">
        <v>212</v>
      </c>
      <c r="F150" t="s">
        <v>194</v>
      </c>
      <c r="G150" t="s">
        <v>8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>
        <v>0</v>
      </c>
      <c r="DC150">
        <v>0</v>
      </c>
      <c r="DD150">
        <v>0</v>
      </c>
      <c r="DE150">
        <v>0</v>
      </c>
      <c r="DF150">
        <v>0</v>
      </c>
      <c r="DG150">
        <v>0</v>
      </c>
      <c r="DH150">
        <v>0</v>
      </c>
      <c r="DI150">
        <v>0</v>
      </c>
      <c r="DJ150">
        <v>0</v>
      </c>
      <c r="DK150">
        <v>0</v>
      </c>
      <c r="DL150">
        <v>0</v>
      </c>
      <c r="DM150">
        <v>0</v>
      </c>
      <c r="DN150">
        <v>0</v>
      </c>
      <c r="DO150">
        <v>0</v>
      </c>
      <c r="DP150">
        <v>0</v>
      </c>
      <c r="DQ150">
        <v>0</v>
      </c>
      <c r="DR150">
        <v>0</v>
      </c>
      <c r="DS150">
        <v>0</v>
      </c>
      <c r="DT150">
        <v>0</v>
      </c>
      <c r="DU150">
        <v>0</v>
      </c>
      <c r="DV150">
        <v>0</v>
      </c>
      <c r="DW150">
        <v>0</v>
      </c>
      <c r="DX150">
        <v>0</v>
      </c>
      <c r="DY150">
        <v>0</v>
      </c>
      <c r="DZ150">
        <v>0</v>
      </c>
      <c r="EA150">
        <v>0</v>
      </c>
      <c r="EB150">
        <v>0</v>
      </c>
      <c r="EC150">
        <v>0</v>
      </c>
      <c r="ED150">
        <v>0</v>
      </c>
      <c r="EE150">
        <v>0</v>
      </c>
      <c r="EF150">
        <v>0</v>
      </c>
      <c r="EG150">
        <v>0</v>
      </c>
      <c r="EH150">
        <v>0</v>
      </c>
      <c r="EI150">
        <v>0</v>
      </c>
      <c r="EJ150">
        <v>0</v>
      </c>
      <c r="EK150">
        <v>0</v>
      </c>
      <c r="EL150">
        <v>0</v>
      </c>
      <c r="EM150">
        <v>0</v>
      </c>
      <c r="EN150">
        <v>0</v>
      </c>
      <c r="EO150">
        <v>0</v>
      </c>
      <c r="EP150">
        <v>0</v>
      </c>
      <c r="EQ150">
        <v>0</v>
      </c>
      <c r="ER150">
        <v>0</v>
      </c>
      <c r="ES150">
        <v>0</v>
      </c>
      <c r="ET150">
        <v>0</v>
      </c>
      <c r="EU150">
        <v>0</v>
      </c>
      <c r="EV150">
        <v>0</v>
      </c>
      <c r="EW150">
        <v>0</v>
      </c>
      <c r="EX150">
        <v>0</v>
      </c>
      <c r="EY150">
        <v>0</v>
      </c>
      <c r="EZ150">
        <v>0</v>
      </c>
      <c r="FA150">
        <v>0</v>
      </c>
      <c r="FB150">
        <v>0</v>
      </c>
      <c r="FC150">
        <v>0</v>
      </c>
      <c r="FD150">
        <v>0</v>
      </c>
      <c r="FE150">
        <v>0</v>
      </c>
      <c r="FF150">
        <v>0</v>
      </c>
      <c r="FG150">
        <v>0</v>
      </c>
      <c r="FH150">
        <v>0</v>
      </c>
      <c r="FI150">
        <v>0</v>
      </c>
      <c r="FJ150">
        <v>0</v>
      </c>
      <c r="FK150">
        <v>0</v>
      </c>
      <c r="FL150">
        <v>0</v>
      </c>
      <c r="FM150">
        <v>0</v>
      </c>
      <c r="FN150">
        <v>0</v>
      </c>
      <c r="FO150">
        <v>0</v>
      </c>
      <c r="FP150">
        <v>0</v>
      </c>
      <c r="FQ150">
        <v>0</v>
      </c>
      <c r="FR150">
        <v>0</v>
      </c>
      <c r="FS150">
        <v>0</v>
      </c>
      <c r="FT150">
        <v>0</v>
      </c>
      <c r="FU150">
        <v>0</v>
      </c>
      <c r="FV150">
        <v>0</v>
      </c>
    </row>
    <row r="151" spans="1:178" x14ac:dyDescent="0.25">
      <c r="A151" t="s">
        <v>213</v>
      </c>
      <c r="B151" t="s">
        <v>196</v>
      </c>
      <c r="C151" t="s">
        <v>186</v>
      </c>
      <c r="D151" t="s">
        <v>36</v>
      </c>
      <c r="E151" t="s">
        <v>212</v>
      </c>
      <c r="F151" t="s">
        <v>195</v>
      </c>
      <c r="G151" t="s">
        <v>8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0</v>
      </c>
      <c r="CF151">
        <v>0</v>
      </c>
      <c r="CG151">
        <v>0</v>
      </c>
      <c r="CH151">
        <v>0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  <c r="CS151">
        <v>0</v>
      </c>
      <c r="CT151">
        <v>0</v>
      </c>
      <c r="CU151">
        <v>0</v>
      </c>
      <c r="CV151">
        <v>0</v>
      </c>
      <c r="CW151">
        <v>0</v>
      </c>
      <c r="CX151">
        <v>0</v>
      </c>
      <c r="CY151">
        <v>0</v>
      </c>
      <c r="CZ151">
        <v>0</v>
      </c>
      <c r="DA151">
        <v>0</v>
      </c>
      <c r="DB151">
        <v>0</v>
      </c>
      <c r="DC151">
        <v>0</v>
      </c>
      <c r="DD151">
        <v>0</v>
      </c>
      <c r="DE151">
        <v>0</v>
      </c>
      <c r="DF151">
        <v>0</v>
      </c>
      <c r="DG151">
        <v>0</v>
      </c>
      <c r="DH151">
        <v>0</v>
      </c>
      <c r="DI151">
        <v>0</v>
      </c>
      <c r="DJ151">
        <v>0</v>
      </c>
      <c r="DK151">
        <v>0</v>
      </c>
      <c r="DL151">
        <v>0</v>
      </c>
      <c r="DM151">
        <v>0</v>
      </c>
      <c r="DN151">
        <v>0</v>
      </c>
      <c r="DO151">
        <v>0</v>
      </c>
      <c r="DP151">
        <v>0</v>
      </c>
      <c r="DQ151">
        <v>0</v>
      </c>
      <c r="DR151">
        <v>0</v>
      </c>
      <c r="DS151">
        <v>0</v>
      </c>
      <c r="DT151">
        <v>0</v>
      </c>
      <c r="DU151">
        <v>0</v>
      </c>
      <c r="DV151">
        <v>0</v>
      </c>
      <c r="DW151">
        <v>0</v>
      </c>
      <c r="DX151">
        <v>0</v>
      </c>
      <c r="DY151">
        <v>0</v>
      </c>
      <c r="DZ151">
        <v>0</v>
      </c>
      <c r="EA151">
        <v>0</v>
      </c>
      <c r="EB151">
        <v>0</v>
      </c>
      <c r="EC151">
        <v>0</v>
      </c>
      <c r="ED151">
        <v>0</v>
      </c>
      <c r="EE151">
        <v>0</v>
      </c>
      <c r="EF151">
        <v>0</v>
      </c>
      <c r="EG151">
        <v>0</v>
      </c>
      <c r="EH151">
        <v>0</v>
      </c>
      <c r="EI151">
        <v>0</v>
      </c>
      <c r="EJ151">
        <v>0</v>
      </c>
      <c r="EK151">
        <v>0</v>
      </c>
      <c r="EL151">
        <v>0</v>
      </c>
      <c r="EM151">
        <v>0</v>
      </c>
      <c r="EN151">
        <v>0</v>
      </c>
      <c r="EO151">
        <v>0</v>
      </c>
      <c r="EP151">
        <v>0</v>
      </c>
      <c r="EQ151">
        <v>0</v>
      </c>
      <c r="ER151">
        <v>0</v>
      </c>
      <c r="ES151">
        <v>0</v>
      </c>
      <c r="ET151">
        <v>0</v>
      </c>
      <c r="EU151">
        <v>0</v>
      </c>
      <c r="EV151">
        <v>0</v>
      </c>
      <c r="EW151">
        <v>0</v>
      </c>
      <c r="EX151">
        <v>0</v>
      </c>
      <c r="EY151">
        <v>0</v>
      </c>
      <c r="EZ151">
        <v>0</v>
      </c>
      <c r="FA151">
        <v>0</v>
      </c>
      <c r="FB151">
        <v>0</v>
      </c>
      <c r="FC151">
        <v>0</v>
      </c>
      <c r="FD151">
        <v>0</v>
      </c>
      <c r="FE151">
        <v>0</v>
      </c>
      <c r="FF151">
        <v>0</v>
      </c>
      <c r="FG151">
        <v>0</v>
      </c>
      <c r="FH151">
        <v>0</v>
      </c>
      <c r="FI151">
        <v>0</v>
      </c>
      <c r="FJ151">
        <v>0</v>
      </c>
      <c r="FK151">
        <v>0</v>
      </c>
      <c r="FL151">
        <v>0</v>
      </c>
      <c r="FM151">
        <v>0</v>
      </c>
      <c r="FN151">
        <v>0</v>
      </c>
      <c r="FO151">
        <v>0</v>
      </c>
      <c r="FP151">
        <v>0</v>
      </c>
      <c r="FQ151">
        <v>0</v>
      </c>
      <c r="FR151">
        <v>0</v>
      </c>
      <c r="FS151">
        <v>0</v>
      </c>
      <c r="FT151">
        <v>0</v>
      </c>
      <c r="FU151">
        <v>0</v>
      </c>
      <c r="FV151">
        <v>0</v>
      </c>
    </row>
    <row r="152" spans="1:178" x14ac:dyDescent="0.25">
      <c r="A152" t="s">
        <v>213</v>
      </c>
      <c r="B152" t="s">
        <v>196</v>
      </c>
      <c r="C152" t="s">
        <v>186</v>
      </c>
      <c r="D152" t="s">
        <v>36</v>
      </c>
      <c r="E152" t="s">
        <v>212</v>
      </c>
      <c r="F152" t="s">
        <v>192</v>
      </c>
      <c r="G152" t="s">
        <v>8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>
        <v>0</v>
      </c>
      <c r="DC152">
        <v>0</v>
      </c>
      <c r="DD152">
        <v>0</v>
      </c>
      <c r="DE152">
        <v>0</v>
      </c>
      <c r="DF152">
        <v>0</v>
      </c>
      <c r="DG152">
        <v>0</v>
      </c>
      <c r="DH152">
        <v>0</v>
      </c>
      <c r="DI152">
        <v>0</v>
      </c>
      <c r="DJ152">
        <v>0</v>
      </c>
      <c r="DK152">
        <v>0</v>
      </c>
      <c r="DL152">
        <v>0</v>
      </c>
      <c r="DM152">
        <v>0</v>
      </c>
      <c r="DN152">
        <v>0</v>
      </c>
      <c r="DO152">
        <v>0</v>
      </c>
      <c r="DP152">
        <v>0</v>
      </c>
      <c r="DQ152">
        <v>0</v>
      </c>
      <c r="DR152">
        <v>0</v>
      </c>
      <c r="DS152">
        <v>0</v>
      </c>
      <c r="DT152">
        <v>0</v>
      </c>
      <c r="DU152">
        <v>0</v>
      </c>
      <c r="DV152">
        <v>0</v>
      </c>
      <c r="DW152">
        <v>0</v>
      </c>
      <c r="DX152">
        <v>0</v>
      </c>
      <c r="DY152">
        <v>0</v>
      </c>
      <c r="DZ152">
        <v>0</v>
      </c>
      <c r="EA152">
        <v>0</v>
      </c>
      <c r="EB152">
        <v>0</v>
      </c>
      <c r="EC152">
        <v>0</v>
      </c>
      <c r="ED152">
        <v>0</v>
      </c>
      <c r="EE152">
        <v>0</v>
      </c>
      <c r="EF152">
        <v>0</v>
      </c>
      <c r="EG152">
        <v>0</v>
      </c>
      <c r="EH152">
        <v>0</v>
      </c>
      <c r="EI152">
        <v>0</v>
      </c>
      <c r="EJ152">
        <v>0</v>
      </c>
      <c r="EK152">
        <v>0</v>
      </c>
      <c r="EL152">
        <v>0</v>
      </c>
      <c r="EM152">
        <v>0</v>
      </c>
      <c r="EN152">
        <v>0</v>
      </c>
      <c r="EO152">
        <v>0</v>
      </c>
      <c r="EP152">
        <v>0</v>
      </c>
      <c r="EQ152">
        <v>0</v>
      </c>
      <c r="ER152">
        <v>0</v>
      </c>
      <c r="ES152">
        <v>0</v>
      </c>
      <c r="ET152">
        <v>0</v>
      </c>
      <c r="EU152">
        <v>0</v>
      </c>
      <c r="EV152">
        <v>0</v>
      </c>
      <c r="EW152">
        <v>0</v>
      </c>
      <c r="EX152">
        <v>0</v>
      </c>
      <c r="EY152">
        <v>0</v>
      </c>
      <c r="EZ152">
        <v>0</v>
      </c>
      <c r="FA152">
        <v>0</v>
      </c>
      <c r="FB152">
        <v>0</v>
      </c>
      <c r="FC152">
        <v>0</v>
      </c>
      <c r="FD152">
        <v>0</v>
      </c>
      <c r="FE152">
        <v>0</v>
      </c>
      <c r="FF152">
        <v>0</v>
      </c>
      <c r="FG152">
        <v>0</v>
      </c>
      <c r="FH152">
        <v>0</v>
      </c>
      <c r="FI152">
        <v>0</v>
      </c>
      <c r="FJ152">
        <v>0</v>
      </c>
      <c r="FK152">
        <v>0</v>
      </c>
      <c r="FL152">
        <v>0</v>
      </c>
      <c r="FM152">
        <v>0</v>
      </c>
      <c r="FN152">
        <v>0</v>
      </c>
      <c r="FO152">
        <v>0</v>
      </c>
      <c r="FP152">
        <v>0</v>
      </c>
      <c r="FQ152">
        <v>0</v>
      </c>
      <c r="FR152">
        <v>0</v>
      </c>
      <c r="FS152">
        <v>0</v>
      </c>
      <c r="FT152">
        <v>0</v>
      </c>
      <c r="FU152">
        <v>0</v>
      </c>
      <c r="FV152">
        <v>0</v>
      </c>
    </row>
    <row r="153" spans="1:178" x14ac:dyDescent="0.25">
      <c r="A153" t="s">
        <v>213</v>
      </c>
      <c r="B153" t="s">
        <v>196</v>
      </c>
      <c r="C153" t="s">
        <v>186</v>
      </c>
      <c r="D153" t="s">
        <v>36</v>
      </c>
      <c r="E153" t="s">
        <v>212</v>
      </c>
      <c r="F153" t="s">
        <v>193</v>
      </c>
      <c r="G153" t="s">
        <v>8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0</v>
      </c>
      <c r="CD153">
        <v>0</v>
      </c>
      <c r="CE153">
        <v>0</v>
      </c>
      <c r="CF153">
        <v>0</v>
      </c>
      <c r="CG153">
        <v>0</v>
      </c>
      <c r="CH153">
        <v>0</v>
      </c>
      <c r="CI153">
        <v>0</v>
      </c>
      <c r="CJ153">
        <v>0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  <c r="CS153">
        <v>0</v>
      </c>
      <c r="CT153">
        <v>0</v>
      </c>
      <c r="CU153">
        <v>0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>
        <v>0</v>
      </c>
      <c r="DC153">
        <v>0</v>
      </c>
      <c r="DD153">
        <v>0</v>
      </c>
      <c r="DE153">
        <v>0</v>
      </c>
      <c r="DF153">
        <v>0</v>
      </c>
      <c r="DG153">
        <v>0</v>
      </c>
      <c r="DH153">
        <v>0</v>
      </c>
      <c r="DI153">
        <v>0</v>
      </c>
      <c r="DJ153">
        <v>0</v>
      </c>
      <c r="DK153">
        <v>0</v>
      </c>
      <c r="DL153">
        <v>0</v>
      </c>
      <c r="DM153">
        <v>0</v>
      </c>
      <c r="DN153">
        <v>0</v>
      </c>
      <c r="DO153">
        <v>0</v>
      </c>
      <c r="DP153">
        <v>0</v>
      </c>
      <c r="DQ153">
        <v>0</v>
      </c>
      <c r="DR153">
        <v>0</v>
      </c>
      <c r="DS153">
        <v>0</v>
      </c>
      <c r="DT153">
        <v>0</v>
      </c>
      <c r="DU153">
        <v>0</v>
      </c>
      <c r="DV153">
        <v>0</v>
      </c>
      <c r="DW153">
        <v>0</v>
      </c>
      <c r="DX153">
        <v>0</v>
      </c>
      <c r="DY153">
        <v>0</v>
      </c>
      <c r="DZ153">
        <v>0</v>
      </c>
      <c r="EA153">
        <v>0</v>
      </c>
      <c r="EB153">
        <v>0</v>
      </c>
      <c r="EC153">
        <v>0</v>
      </c>
      <c r="ED153">
        <v>0</v>
      </c>
      <c r="EE153">
        <v>0</v>
      </c>
      <c r="EF153">
        <v>0</v>
      </c>
      <c r="EG153">
        <v>0</v>
      </c>
      <c r="EH153">
        <v>0</v>
      </c>
      <c r="EI153">
        <v>0</v>
      </c>
      <c r="EJ153">
        <v>0</v>
      </c>
      <c r="EK153">
        <v>0</v>
      </c>
      <c r="EL153">
        <v>0</v>
      </c>
      <c r="EM153">
        <v>0</v>
      </c>
      <c r="EN153">
        <v>0</v>
      </c>
      <c r="EO153">
        <v>0</v>
      </c>
      <c r="EP153">
        <v>0</v>
      </c>
      <c r="EQ153">
        <v>0</v>
      </c>
      <c r="ER153">
        <v>0</v>
      </c>
      <c r="ES153">
        <v>0</v>
      </c>
      <c r="ET153">
        <v>0</v>
      </c>
      <c r="EU153">
        <v>0</v>
      </c>
      <c r="EV153">
        <v>0</v>
      </c>
      <c r="EW153">
        <v>0</v>
      </c>
      <c r="EX153">
        <v>0</v>
      </c>
      <c r="EY153">
        <v>0</v>
      </c>
      <c r="EZ153">
        <v>0</v>
      </c>
      <c r="FA153">
        <v>0</v>
      </c>
      <c r="FB153">
        <v>0</v>
      </c>
      <c r="FC153">
        <v>0</v>
      </c>
      <c r="FD153">
        <v>0</v>
      </c>
      <c r="FE153">
        <v>0</v>
      </c>
      <c r="FF153">
        <v>0</v>
      </c>
      <c r="FG153">
        <v>0</v>
      </c>
      <c r="FH153">
        <v>0</v>
      </c>
      <c r="FI153">
        <v>0</v>
      </c>
      <c r="FJ153">
        <v>0</v>
      </c>
      <c r="FK153">
        <v>0</v>
      </c>
      <c r="FL153">
        <v>0</v>
      </c>
      <c r="FM153">
        <v>0</v>
      </c>
      <c r="FN153">
        <v>0</v>
      </c>
      <c r="FO153">
        <v>0</v>
      </c>
      <c r="FP153">
        <v>0</v>
      </c>
      <c r="FQ153">
        <v>0</v>
      </c>
      <c r="FR153">
        <v>0</v>
      </c>
      <c r="FS153">
        <v>0</v>
      </c>
      <c r="FT153">
        <v>0</v>
      </c>
      <c r="FU153">
        <v>0</v>
      </c>
      <c r="FV153">
        <v>0</v>
      </c>
    </row>
    <row r="154" spans="1:178" x14ac:dyDescent="0.25">
      <c r="A154" t="s">
        <v>213</v>
      </c>
      <c r="B154" t="s">
        <v>196</v>
      </c>
      <c r="C154" t="s">
        <v>186</v>
      </c>
      <c r="D154" t="s">
        <v>7</v>
      </c>
      <c r="E154" t="s">
        <v>212</v>
      </c>
      <c r="F154" t="s">
        <v>194</v>
      </c>
      <c r="G154" t="s">
        <v>8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  <c r="CS154">
        <v>0</v>
      </c>
      <c r="CT154">
        <v>0</v>
      </c>
      <c r="CU154">
        <v>0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>
        <v>0</v>
      </c>
      <c r="DC154">
        <v>0</v>
      </c>
      <c r="DD154">
        <v>0</v>
      </c>
      <c r="DE154">
        <v>0</v>
      </c>
      <c r="DF154">
        <v>0</v>
      </c>
      <c r="DG154">
        <v>0</v>
      </c>
      <c r="DH154">
        <v>0</v>
      </c>
      <c r="DI154">
        <v>0</v>
      </c>
      <c r="DJ154">
        <v>0</v>
      </c>
      <c r="DK154">
        <v>0</v>
      </c>
      <c r="DL154">
        <v>0</v>
      </c>
      <c r="DM154">
        <v>0</v>
      </c>
      <c r="DN154">
        <v>0</v>
      </c>
      <c r="DO154">
        <v>0</v>
      </c>
      <c r="DP154">
        <v>0</v>
      </c>
      <c r="DQ154">
        <v>0</v>
      </c>
      <c r="DR154">
        <v>0</v>
      </c>
      <c r="DS154">
        <v>0</v>
      </c>
      <c r="DT154">
        <v>0</v>
      </c>
      <c r="DU154">
        <v>0</v>
      </c>
      <c r="DV154">
        <v>0</v>
      </c>
      <c r="DW154">
        <v>0</v>
      </c>
      <c r="DX154">
        <v>0</v>
      </c>
      <c r="DY154">
        <v>0</v>
      </c>
      <c r="DZ154">
        <v>0</v>
      </c>
      <c r="EA154">
        <v>0</v>
      </c>
      <c r="EB154">
        <v>0</v>
      </c>
      <c r="EC154">
        <v>0</v>
      </c>
      <c r="ED154">
        <v>0</v>
      </c>
      <c r="EE154">
        <v>0</v>
      </c>
      <c r="EF154">
        <v>0</v>
      </c>
      <c r="EG154">
        <v>0</v>
      </c>
      <c r="EH154">
        <v>0</v>
      </c>
      <c r="EI154">
        <v>0</v>
      </c>
      <c r="EJ154">
        <v>0</v>
      </c>
      <c r="EK154">
        <v>0</v>
      </c>
      <c r="EL154">
        <v>0</v>
      </c>
      <c r="EM154">
        <v>0</v>
      </c>
      <c r="EN154">
        <v>0</v>
      </c>
      <c r="EO154">
        <v>0</v>
      </c>
      <c r="EP154">
        <v>0</v>
      </c>
      <c r="EQ154">
        <v>0</v>
      </c>
      <c r="ER154">
        <v>0</v>
      </c>
      <c r="ES154">
        <v>0</v>
      </c>
      <c r="ET154">
        <v>0</v>
      </c>
      <c r="EU154">
        <v>0</v>
      </c>
      <c r="EV154">
        <v>0</v>
      </c>
      <c r="EW154">
        <v>0</v>
      </c>
      <c r="EX154">
        <v>0</v>
      </c>
      <c r="EY154">
        <v>0</v>
      </c>
      <c r="EZ154">
        <v>0</v>
      </c>
      <c r="FA154">
        <v>0</v>
      </c>
      <c r="FB154">
        <v>0</v>
      </c>
      <c r="FC154">
        <v>0</v>
      </c>
      <c r="FD154">
        <v>0</v>
      </c>
      <c r="FE154">
        <v>0</v>
      </c>
      <c r="FF154">
        <v>0</v>
      </c>
      <c r="FG154">
        <v>0</v>
      </c>
      <c r="FH154">
        <v>0</v>
      </c>
      <c r="FI154">
        <v>0</v>
      </c>
      <c r="FJ154">
        <v>0</v>
      </c>
      <c r="FK154">
        <v>0</v>
      </c>
      <c r="FL154">
        <v>0</v>
      </c>
      <c r="FM154">
        <v>0</v>
      </c>
      <c r="FN154">
        <v>0</v>
      </c>
      <c r="FO154">
        <v>0</v>
      </c>
      <c r="FP154">
        <v>0</v>
      </c>
      <c r="FQ154">
        <v>0</v>
      </c>
      <c r="FR154">
        <v>0</v>
      </c>
      <c r="FS154">
        <v>0</v>
      </c>
      <c r="FT154">
        <v>0</v>
      </c>
      <c r="FU154">
        <v>0</v>
      </c>
      <c r="FV154">
        <v>0</v>
      </c>
    </row>
    <row r="155" spans="1:178" x14ac:dyDescent="0.25">
      <c r="A155" t="s">
        <v>213</v>
      </c>
      <c r="B155" t="s">
        <v>196</v>
      </c>
      <c r="C155" t="s">
        <v>186</v>
      </c>
      <c r="D155" t="s">
        <v>7</v>
      </c>
      <c r="E155" t="s">
        <v>212</v>
      </c>
      <c r="F155" t="s">
        <v>195</v>
      </c>
      <c r="G155" t="s">
        <v>8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  <c r="CA155">
        <v>0</v>
      </c>
      <c r="CB155">
        <v>0</v>
      </c>
      <c r="CC155">
        <v>0</v>
      </c>
      <c r="CD155">
        <v>0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  <c r="CS155">
        <v>0</v>
      </c>
      <c r="CT155">
        <v>0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>
        <v>0</v>
      </c>
      <c r="DC155">
        <v>0</v>
      </c>
      <c r="DD155">
        <v>0</v>
      </c>
      <c r="DE155">
        <v>0</v>
      </c>
      <c r="DF155">
        <v>0</v>
      </c>
      <c r="DG155">
        <v>0</v>
      </c>
      <c r="DH155">
        <v>0</v>
      </c>
      <c r="DI155">
        <v>0</v>
      </c>
      <c r="DJ155">
        <v>0</v>
      </c>
      <c r="DK155">
        <v>0</v>
      </c>
      <c r="DL155">
        <v>0</v>
      </c>
      <c r="DM155">
        <v>0</v>
      </c>
      <c r="DN155">
        <v>0</v>
      </c>
      <c r="DO155">
        <v>0</v>
      </c>
      <c r="DP155">
        <v>0</v>
      </c>
      <c r="DQ155">
        <v>0</v>
      </c>
      <c r="DR155">
        <v>0</v>
      </c>
      <c r="DS155">
        <v>0</v>
      </c>
      <c r="DT155">
        <v>0</v>
      </c>
      <c r="DU155">
        <v>0</v>
      </c>
      <c r="DV155">
        <v>0</v>
      </c>
      <c r="DW155">
        <v>0</v>
      </c>
      <c r="DX155">
        <v>0</v>
      </c>
      <c r="DY155">
        <v>0</v>
      </c>
      <c r="DZ155">
        <v>0</v>
      </c>
      <c r="EA155">
        <v>0</v>
      </c>
      <c r="EB155">
        <v>0</v>
      </c>
      <c r="EC155">
        <v>0</v>
      </c>
      <c r="ED155">
        <v>0</v>
      </c>
      <c r="EE155">
        <v>0</v>
      </c>
      <c r="EF155">
        <v>0</v>
      </c>
      <c r="EG155">
        <v>0</v>
      </c>
      <c r="EH155">
        <v>0</v>
      </c>
      <c r="EI155">
        <v>0</v>
      </c>
      <c r="EJ155">
        <v>0</v>
      </c>
      <c r="EK155">
        <v>0</v>
      </c>
      <c r="EL155">
        <v>0</v>
      </c>
      <c r="EM155">
        <v>0</v>
      </c>
      <c r="EN155">
        <v>0</v>
      </c>
      <c r="EO155">
        <v>0</v>
      </c>
      <c r="EP155">
        <v>0</v>
      </c>
      <c r="EQ155">
        <v>0</v>
      </c>
      <c r="ER155">
        <v>0</v>
      </c>
      <c r="ES155">
        <v>0</v>
      </c>
      <c r="ET155">
        <v>0</v>
      </c>
      <c r="EU155">
        <v>0</v>
      </c>
      <c r="EV155">
        <v>0</v>
      </c>
      <c r="EW155">
        <v>0</v>
      </c>
      <c r="EX155">
        <v>0</v>
      </c>
      <c r="EY155">
        <v>0</v>
      </c>
      <c r="EZ155">
        <v>0</v>
      </c>
      <c r="FA155">
        <v>0</v>
      </c>
      <c r="FB155">
        <v>0</v>
      </c>
      <c r="FC155">
        <v>0</v>
      </c>
      <c r="FD155">
        <v>0</v>
      </c>
      <c r="FE155">
        <v>0</v>
      </c>
      <c r="FF155">
        <v>0</v>
      </c>
      <c r="FG155">
        <v>0</v>
      </c>
      <c r="FH155">
        <v>0</v>
      </c>
      <c r="FI155">
        <v>0</v>
      </c>
      <c r="FJ155">
        <v>0</v>
      </c>
      <c r="FK155">
        <v>0</v>
      </c>
      <c r="FL155">
        <v>0</v>
      </c>
      <c r="FM155">
        <v>0</v>
      </c>
      <c r="FN155">
        <v>0</v>
      </c>
      <c r="FO155">
        <v>0</v>
      </c>
      <c r="FP155">
        <v>0</v>
      </c>
      <c r="FQ155">
        <v>0</v>
      </c>
      <c r="FR155">
        <v>0</v>
      </c>
      <c r="FS155">
        <v>0</v>
      </c>
      <c r="FT155">
        <v>0</v>
      </c>
      <c r="FU155">
        <v>0</v>
      </c>
      <c r="FV155">
        <v>0</v>
      </c>
    </row>
    <row r="156" spans="1:178" x14ac:dyDescent="0.25">
      <c r="A156" t="s">
        <v>213</v>
      </c>
      <c r="B156" t="s">
        <v>196</v>
      </c>
      <c r="C156" t="s">
        <v>186</v>
      </c>
      <c r="D156" t="s">
        <v>7</v>
      </c>
      <c r="E156" t="s">
        <v>212</v>
      </c>
      <c r="F156" t="s">
        <v>192</v>
      </c>
      <c r="G156" t="s">
        <v>8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0</v>
      </c>
      <c r="CE156">
        <v>0</v>
      </c>
      <c r="CF156">
        <v>0</v>
      </c>
      <c r="CG156">
        <v>0</v>
      </c>
      <c r="CH156">
        <v>0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>
        <v>0</v>
      </c>
      <c r="DC156">
        <v>0</v>
      </c>
      <c r="DD156">
        <v>0</v>
      </c>
      <c r="DE156">
        <v>0</v>
      </c>
      <c r="DF156">
        <v>0</v>
      </c>
      <c r="DG156">
        <v>0</v>
      </c>
      <c r="DH156">
        <v>0</v>
      </c>
      <c r="DI156">
        <v>0</v>
      </c>
      <c r="DJ156">
        <v>0</v>
      </c>
      <c r="DK156">
        <v>0</v>
      </c>
      <c r="DL156">
        <v>0</v>
      </c>
      <c r="DM156">
        <v>0</v>
      </c>
      <c r="DN156">
        <v>0</v>
      </c>
      <c r="DO156">
        <v>0</v>
      </c>
      <c r="DP156">
        <v>0</v>
      </c>
      <c r="DQ156">
        <v>0</v>
      </c>
      <c r="DR156">
        <v>0</v>
      </c>
      <c r="DS156">
        <v>0</v>
      </c>
      <c r="DT156">
        <v>0</v>
      </c>
      <c r="DU156">
        <v>0</v>
      </c>
      <c r="DV156">
        <v>0</v>
      </c>
      <c r="DW156">
        <v>0</v>
      </c>
      <c r="DX156">
        <v>0</v>
      </c>
      <c r="DY156">
        <v>0</v>
      </c>
      <c r="DZ156">
        <v>0</v>
      </c>
      <c r="EA156">
        <v>0</v>
      </c>
      <c r="EB156">
        <v>0</v>
      </c>
      <c r="EC156">
        <v>0</v>
      </c>
      <c r="ED156">
        <v>0</v>
      </c>
      <c r="EE156">
        <v>0</v>
      </c>
      <c r="EF156">
        <v>0</v>
      </c>
      <c r="EG156">
        <v>0</v>
      </c>
      <c r="EH156">
        <v>0</v>
      </c>
      <c r="EI156">
        <v>0</v>
      </c>
      <c r="EJ156">
        <v>0</v>
      </c>
      <c r="EK156">
        <v>0</v>
      </c>
      <c r="EL156">
        <v>0</v>
      </c>
      <c r="EM156">
        <v>0</v>
      </c>
      <c r="EN156">
        <v>0</v>
      </c>
      <c r="EO156">
        <v>0</v>
      </c>
      <c r="EP156">
        <v>0</v>
      </c>
      <c r="EQ156">
        <v>0</v>
      </c>
      <c r="ER156">
        <v>0</v>
      </c>
      <c r="ES156">
        <v>0</v>
      </c>
      <c r="ET156">
        <v>0</v>
      </c>
      <c r="EU156">
        <v>0</v>
      </c>
      <c r="EV156">
        <v>0</v>
      </c>
      <c r="EW156">
        <v>0</v>
      </c>
      <c r="EX156">
        <v>0</v>
      </c>
      <c r="EY156">
        <v>0</v>
      </c>
      <c r="EZ156">
        <v>0</v>
      </c>
      <c r="FA156">
        <v>0</v>
      </c>
      <c r="FB156">
        <v>0</v>
      </c>
      <c r="FC156">
        <v>0</v>
      </c>
      <c r="FD156">
        <v>0</v>
      </c>
      <c r="FE156">
        <v>0</v>
      </c>
      <c r="FF156">
        <v>0</v>
      </c>
      <c r="FG156">
        <v>0</v>
      </c>
      <c r="FH156">
        <v>0</v>
      </c>
      <c r="FI156">
        <v>0</v>
      </c>
      <c r="FJ156">
        <v>0</v>
      </c>
      <c r="FK156">
        <v>0</v>
      </c>
      <c r="FL156">
        <v>0</v>
      </c>
      <c r="FM156">
        <v>0</v>
      </c>
      <c r="FN156">
        <v>0</v>
      </c>
      <c r="FO156">
        <v>0</v>
      </c>
      <c r="FP156">
        <v>0</v>
      </c>
      <c r="FQ156">
        <v>0</v>
      </c>
      <c r="FR156">
        <v>0</v>
      </c>
      <c r="FS156">
        <v>0</v>
      </c>
      <c r="FT156">
        <v>0</v>
      </c>
      <c r="FU156">
        <v>0</v>
      </c>
      <c r="FV156">
        <v>0</v>
      </c>
    </row>
    <row r="157" spans="1:178" x14ac:dyDescent="0.25">
      <c r="A157" t="s">
        <v>213</v>
      </c>
      <c r="B157" t="s">
        <v>196</v>
      </c>
      <c r="C157" t="s">
        <v>186</v>
      </c>
      <c r="D157" t="s">
        <v>7</v>
      </c>
      <c r="E157" t="s">
        <v>212</v>
      </c>
      <c r="F157" t="s">
        <v>193</v>
      </c>
      <c r="G157" t="s">
        <v>8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>
        <v>0</v>
      </c>
      <c r="DC157">
        <v>0</v>
      </c>
      <c r="DD157">
        <v>0</v>
      </c>
      <c r="DE157">
        <v>0</v>
      </c>
      <c r="DF157">
        <v>0</v>
      </c>
      <c r="DG157">
        <v>0</v>
      </c>
      <c r="DH157">
        <v>0</v>
      </c>
      <c r="DI157">
        <v>0</v>
      </c>
      <c r="DJ157">
        <v>0</v>
      </c>
      <c r="DK157">
        <v>0</v>
      </c>
      <c r="DL157">
        <v>0</v>
      </c>
      <c r="DM157">
        <v>0</v>
      </c>
      <c r="DN157">
        <v>0</v>
      </c>
      <c r="DO157">
        <v>0</v>
      </c>
      <c r="DP157">
        <v>0</v>
      </c>
      <c r="DQ157">
        <v>0</v>
      </c>
      <c r="DR157">
        <v>0</v>
      </c>
      <c r="DS157">
        <v>0</v>
      </c>
      <c r="DT157">
        <v>0</v>
      </c>
      <c r="DU157">
        <v>0</v>
      </c>
      <c r="DV157">
        <v>0</v>
      </c>
      <c r="DW157">
        <v>0</v>
      </c>
      <c r="DX157">
        <v>0</v>
      </c>
      <c r="DY157">
        <v>0</v>
      </c>
      <c r="DZ157">
        <v>0</v>
      </c>
      <c r="EA157">
        <v>0</v>
      </c>
      <c r="EB157">
        <v>0</v>
      </c>
      <c r="EC157">
        <v>0</v>
      </c>
      <c r="ED157">
        <v>0</v>
      </c>
      <c r="EE157">
        <v>0</v>
      </c>
      <c r="EF157">
        <v>0</v>
      </c>
      <c r="EG157">
        <v>0</v>
      </c>
      <c r="EH157">
        <v>0</v>
      </c>
      <c r="EI157">
        <v>0</v>
      </c>
      <c r="EJ157">
        <v>0</v>
      </c>
      <c r="EK157">
        <v>0</v>
      </c>
      <c r="EL157">
        <v>0</v>
      </c>
      <c r="EM157">
        <v>0</v>
      </c>
      <c r="EN157">
        <v>0</v>
      </c>
      <c r="EO157">
        <v>0</v>
      </c>
      <c r="EP157">
        <v>0</v>
      </c>
      <c r="EQ157">
        <v>0</v>
      </c>
      <c r="ER157">
        <v>0</v>
      </c>
      <c r="ES157">
        <v>0</v>
      </c>
      <c r="ET157">
        <v>0</v>
      </c>
      <c r="EU157">
        <v>0</v>
      </c>
      <c r="EV157">
        <v>0</v>
      </c>
      <c r="EW157">
        <v>0</v>
      </c>
      <c r="EX157">
        <v>0</v>
      </c>
      <c r="EY157">
        <v>0</v>
      </c>
      <c r="EZ157">
        <v>0</v>
      </c>
      <c r="FA157">
        <v>0</v>
      </c>
      <c r="FB157">
        <v>0</v>
      </c>
      <c r="FC157">
        <v>0</v>
      </c>
      <c r="FD157">
        <v>0</v>
      </c>
      <c r="FE157">
        <v>0</v>
      </c>
      <c r="FF157">
        <v>0</v>
      </c>
      <c r="FG157">
        <v>0</v>
      </c>
      <c r="FH157">
        <v>0</v>
      </c>
      <c r="FI157">
        <v>0</v>
      </c>
      <c r="FJ157">
        <v>0</v>
      </c>
      <c r="FK157">
        <v>0</v>
      </c>
      <c r="FL157">
        <v>0</v>
      </c>
      <c r="FM157">
        <v>0</v>
      </c>
      <c r="FN157">
        <v>0</v>
      </c>
      <c r="FO157">
        <v>0</v>
      </c>
      <c r="FP157">
        <v>0</v>
      </c>
      <c r="FQ157">
        <v>0</v>
      </c>
      <c r="FR157">
        <v>0</v>
      </c>
      <c r="FS157">
        <v>0</v>
      </c>
      <c r="FT157">
        <v>0</v>
      </c>
      <c r="FU157">
        <v>0</v>
      </c>
      <c r="FV157">
        <v>0</v>
      </c>
    </row>
    <row r="158" spans="1:178" x14ac:dyDescent="0.25">
      <c r="A158" t="s">
        <v>213</v>
      </c>
      <c r="B158" t="s">
        <v>196</v>
      </c>
      <c r="C158" t="s">
        <v>185</v>
      </c>
      <c r="D158" t="s">
        <v>31</v>
      </c>
      <c r="E158" t="s">
        <v>212</v>
      </c>
      <c r="F158" t="s">
        <v>194</v>
      </c>
      <c r="G158" t="s">
        <v>8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>
        <v>0</v>
      </c>
      <c r="DC158">
        <v>0</v>
      </c>
      <c r="DD158">
        <v>0</v>
      </c>
      <c r="DE158">
        <v>0</v>
      </c>
      <c r="DF158">
        <v>0</v>
      </c>
      <c r="DG158">
        <v>0</v>
      </c>
      <c r="DH158">
        <v>0</v>
      </c>
      <c r="DI158">
        <v>0</v>
      </c>
      <c r="DJ158">
        <v>0</v>
      </c>
      <c r="DK158">
        <v>0</v>
      </c>
      <c r="DL158">
        <v>0</v>
      </c>
      <c r="DM158">
        <v>0</v>
      </c>
      <c r="DN158">
        <v>0</v>
      </c>
      <c r="DO158">
        <v>0</v>
      </c>
      <c r="DP158">
        <v>0</v>
      </c>
      <c r="DQ158">
        <v>0</v>
      </c>
      <c r="DR158">
        <v>0</v>
      </c>
      <c r="DS158">
        <v>0</v>
      </c>
      <c r="DT158">
        <v>0</v>
      </c>
      <c r="DU158">
        <v>0</v>
      </c>
      <c r="DV158">
        <v>0</v>
      </c>
      <c r="DW158">
        <v>0</v>
      </c>
      <c r="DX158">
        <v>0</v>
      </c>
      <c r="DY158">
        <v>0</v>
      </c>
      <c r="DZ158">
        <v>0</v>
      </c>
      <c r="EA158">
        <v>0</v>
      </c>
      <c r="EB158">
        <v>0</v>
      </c>
      <c r="EC158">
        <v>0</v>
      </c>
      <c r="ED158">
        <v>0</v>
      </c>
      <c r="EE158">
        <v>0</v>
      </c>
      <c r="EF158">
        <v>0</v>
      </c>
      <c r="EG158">
        <v>0</v>
      </c>
      <c r="EH158">
        <v>0</v>
      </c>
      <c r="EI158">
        <v>0</v>
      </c>
      <c r="EJ158">
        <v>0</v>
      </c>
      <c r="EK158">
        <v>0</v>
      </c>
      <c r="EL158">
        <v>0</v>
      </c>
      <c r="EM158">
        <v>0</v>
      </c>
      <c r="EN158">
        <v>0</v>
      </c>
      <c r="EO158">
        <v>0</v>
      </c>
      <c r="EP158">
        <v>0</v>
      </c>
      <c r="EQ158">
        <v>0</v>
      </c>
      <c r="ER158">
        <v>0</v>
      </c>
      <c r="ES158">
        <v>0</v>
      </c>
      <c r="ET158">
        <v>0</v>
      </c>
      <c r="EU158">
        <v>0</v>
      </c>
      <c r="EV158">
        <v>0</v>
      </c>
      <c r="EW158">
        <v>0</v>
      </c>
      <c r="EX158">
        <v>0</v>
      </c>
      <c r="EY158">
        <v>0</v>
      </c>
      <c r="EZ158">
        <v>0</v>
      </c>
      <c r="FA158">
        <v>0</v>
      </c>
      <c r="FB158">
        <v>0</v>
      </c>
      <c r="FC158">
        <v>0</v>
      </c>
      <c r="FD158">
        <v>0</v>
      </c>
      <c r="FE158">
        <v>0</v>
      </c>
      <c r="FF158">
        <v>0</v>
      </c>
      <c r="FG158">
        <v>0</v>
      </c>
      <c r="FH158">
        <v>0</v>
      </c>
      <c r="FI158">
        <v>0</v>
      </c>
      <c r="FJ158">
        <v>0</v>
      </c>
      <c r="FK158">
        <v>0</v>
      </c>
      <c r="FL158">
        <v>0</v>
      </c>
      <c r="FM158">
        <v>0</v>
      </c>
      <c r="FN158">
        <v>0</v>
      </c>
      <c r="FO158">
        <v>0</v>
      </c>
      <c r="FP158">
        <v>0</v>
      </c>
      <c r="FQ158">
        <v>0</v>
      </c>
      <c r="FR158">
        <v>0</v>
      </c>
      <c r="FS158">
        <v>0</v>
      </c>
      <c r="FT158">
        <v>0</v>
      </c>
      <c r="FU158">
        <v>0</v>
      </c>
      <c r="FV158">
        <v>0</v>
      </c>
    </row>
    <row r="159" spans="1:178" x14ac:dyDescent="0.25">
      <c r="A159" t="s">
        <v>213</v>
      </c>
      <c r="B159" t="s">
        <v>196</v>
      </c>
      <c r="C159" t="s">
        <v>185</v>
      </c>
      <c r="D159" t="s">
        <v>31</v>
      </c>
      <c r="E159" t="s">
        <v>212</v>
      </c>
      <c r="F159" t="s">
        <v>195</v>
      </c>
      <c r="G159" t="s">
        <v>8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>
        <v>0</v>
      </c>
      <c r="DC159">
        <v>0</v>
      </c>
      <c r="DD159">
        <v>0</v>
      </c>
      <c r="DE159">
        <v>0</v>
      </c>
      <c r="DF159">
        <v>0</v>
      </c>
      <c r="DG159">
        <v>0</v>
      </c>
      <c r="DH159">
        <v>0</v>
      </c>
      <c r="DI159">
        <v>0</v>
      </c>
      <c r="DJ159">
        <v>0</v>
      </c>
      <c r="DK159">
        <v>0</v>
      </c>
      <c r="DL159">
        <v>0</v>
      </c>
      <c r="DM159">
        <v>0</v>
      </c>
      <c r="DN159">
        <v>0</v>
      </c>
      <c r="DO159">
        <v>0</v>
      </c>
      <c r="DP159">
        <v>0</v>
      </c>
      <c r="DQ159">
        <v>0</v>
      </c>
      <c r="DR159">
        <v>0</v>
      </c>
      <c r="DS159">
        <v>0</v>
      </c>
      <c r="DT159">
        <v>0</v>
      </c>
      <c r="DU159">
        <v>0</v>
      </c>
      <c r="DV159">
        <v>0</v>
      </c>
      <c r="DW159">
        <v>0</v>
      </c>
      <c r="DX159">
        <v>0</v>
      </c>
      <c r="DY159">
        <v>0</v>
      </c>
      <c r="DZ159">
        <v>0</v>
      </c>
      <c r="EA159">
        <v>0</v>
      </c>
      <c r="EB159">
        <v>0</v>
      </c>
      <c r="EC159">
        <v>0</v>
      </c>
      <c r="ED159">
        <v>0</v>
      </c>
      <c r="EE159">
        <v>0</v>
      </c>
      <c r="EF159">
        <v>0</v>
      </c>
      <c r="EG159">
        <v>0</v>
      </c>
      <c r="EH159">
        <v>0</v>
      </c>
      <c r="EI159">
        <v>0</v>
      </c>
      <c r="EJ159">
        <v>0</v>
      </c>
      <c r="EK159">
        <v>0</v>
      </c>
      <c r="EL159">
        <v>0</v>
      </c>
      <c r="EM159">
        <v>0</v>
      </c>
      <c r="EN159">
        <v>0</v>
      </c>
      <c r="EO159">
        <v>0</v>
      </c>
      <c r="EP159">
        <v>0</v>
      </c>
      <c r="EQ159">
        <v>0</v>
      </c>
      <c r="ER159">
        <v>0</v>
      </c>
      <c r="ES159">
        <v>0</v>
      </c>
      <c r="ET159">
        <v>0</v>
      </c>
      <c r="EU159">
        <v>0</v>
      </c>
      <c r="EV159">
        <v>0</v>
      </c>
      <c r="EW159">
        <v>0</v>
      </c>
      <c r="EX159">
        <v>0</v>
      </c>
      <c r="EY159">
        <v>0</v>
      </c>
      <c r="EZ159">
        <v>0</v>
      </c>
      <c r="FA159">
        <v>0</v>
      </c>
      <c r="FB159">
        <v>0</v>
      </c>
      <c r="FC159">
        <v>0</v>
      </c>
      <c r="FD159">
        <v>0</v>
      </c>
      <c r="FE159">
        <v>0</v>
      </c>
      <c r="FF159">
        <v>0</v>
      </c>
      <c r="FG159">
        <v>0</v>
      </c>
      <c r="FH159">
        <v>0</v>
      </c>
      <c r="FI159">
        <v>0</v>
      </c>
      <c r="FJ159">
        <v>0</v>
      </c>
      <c r="FK159">
        <v>0</v>
      </c>
      <c r="FL159">
        <v>0</v>
      </c>
      <c r="FM159">
        <v>0</v>
      </c>
      <c r="FN159">
        <v>0</v>
      </c>
      <c r="FO159">
        <v>0</v>
      </c>
      <c r="FP159">
        <v>0</v>
      </c>
      <c r="FQ159">
        <v>0</v>
      </c>
      <c r="FR159">
        <v>0</v>
      </c>
      <c r="FS159">
        <v>0</v>
      </c>
      <c r="FT159">
        <v>0</v>
      </c>
      <c r="FU159">
        <v>0</v>
      </c>
      <c r="FV159">
        <v>0</v>
      </c>
    </row>
    <row r="160" spans="1:178" x14ac:dyDescent="0.25">
      <c r="A160" t="s">
        <v>213</v>
      </c>
      <c r="B160" t="s">
        <v>196</v>
      </c>
      <c r="C160" t="s">
        <v>185</v>
      </c>
      <c r="D160" t="s">
        <v>31</v>
      </c>
      <c r="E160" t="s">
        <v>212</v>
      </c>
      <c r="F160" t="s">
        <v>192</v>
      </c>
      <c r="G160" t="s">
        <v>8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0</v>
      </c>
      <c r="CF160">
        <v>0</v>
      </c>
      <c r="CG160">
        <v>0</v>
      </c>
      <c r="CH160">
        <v>0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  <c r="CS160">
        <v>0</v>
      </c>
      <c r="CT160">
        <v>0</v>
      </c>
      <c r="CU160">
        <v>0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>
        <v>0</v>
      </c>
      <c r="DC160">
        <v>0</v>
      </c>
      <c r="DD160">
        <v>0</v>
      </c>
      <c r="DE160">
        <v>0</v>
      </c>
      <c r="DF160">
        <v>0</v>
      </c>
      <c r="DG160">
        <v>0</v>
      </c>
      <c r="DH160">
        <v>0</v>
      </c>
      <c r="DI160">
        <v>0</v>
      </c>
      <c r="DJ160">
        <v>0</v>
      </c>
      <c r="DK160">
        <v>0</v>
      </c>
      <c r="DL160">
        <v>0</v>
      </c>
      <c r="DM160">
        <v>0</v>
      </c>
      <c r="DN160">
        <v>0</v>
      </c>
      <c r="DO160">
        <v>0</v>
      </c>
      <c r="DP160">
        <v>0</v>
      </c>
      <c r="DQ160">
        <v>0</v>
      </c>
      <c r="DR160">
        <v>0</v>
      </c>
      <c r="DS160">
        <v>0</v>
      </c>
      <c r="DT160">
        <v>0</v>
      </c>
      <c r="DU160">
        <v>0</v>
      </c>
      <c r="DV160">
        <v>0</v>
      </c>
      <c r="DW160">
        <v>0</v>
      </c>
      <c r="DX160">
        <v>0</v>
      </c>
      <c r="DY160">
        <v>0</v>
      </c>
      <c r="DZ160">
        <v>0</v>
      </c>
      <c r="EA160">
        <v>0</v>
      </c>
      <c r="EB160">
        <v>0</v>
      </c>
      <c r="EC160">
        <v>0</v>
      </c>
      <c r="ED160">
        <v>0</v>
      </c>
      <c r="EE160">
        <v>0</v>
      </c>
      <c r="EF160">
        <v>0</v>
      </c>
      <c r="EG160">
        <v>0</v>
      </c>
      <c r="EH160">
        <v>0</v>
      </c>
      <c r="EI160">
        <v>0</v>
      </c>
      <c r="EJ160">
        <v>0</v>
      </c>
      <c r="EK160">
        <v>0</v>
      </c>
      <c r="EL160">
        <v>0</v>
      </c>
      <c r="EM160">
        <v>0</v>
      </c>
      <c r="EN160">
        <v>0</v>
      </c>
      <c r="EO160">
        <v>0</v>
      </c>
      <c r="EP160">
        <v>0</v>
      </c>
      <c r="EQ160">
        <v>0</v>
      </c>
      <c r="ER160">
        <v>0</v>
      </c>
      <c r="ES160">
        <v>0</v>
      </c>
      <c r="ET160">
        <v>0</v>
      </c>
      <c r="EU160">
        <v>0</v>
      </c>
      <c r="EV160">
        <v>0</v>
      </c>
      <c r="EW160">
        <v>0</v>
      </c>
      <c r="EX160">
        <v>0</v>
      </c>
      <c r="EY160">
        <v>0</v>
      </c>
      <c r="EZ160">
        <v>0</v>
      </c>
      <c r="FA160">
        <v>0</v>
      </c>
      <c r="FB160">
        <v>0</v>
      </c>
      <c r="FC160">
        <v>0</v>
      </c>
      <c r="FD160">
        <v>0</v>
      </c>
      <c r="FE160">
        <v>0</v>
      </c>
      <c r="FF160">
        <v>0</v>
      </c>
      <c r="FG160">
        <v>0</v>
      </c>
      <c r="FH160">
        <v>0</v>
      </c>
      <c r="FI160">
        <v>0</v>
      </c>
      <c r="FJ160">
        <v>0</v>
      </c>
      <c r="FK160">
        <v>0</v>
      </c>
      <c r="FL160">
        <v>0</v>
      </c>
      <c r="FM160">
        <v>0</v>
      </c>
      <c r="FN160">
        <v>0</v>
      </c>
      <c r="FO160">
        <v>0</v>
      </c>
      <c r="FP160">
        <v>0</v>
      </c>
      <c r="FQ160">
        <v>0</v>
      </c>
      <c r="FR160">
        <v>0</v>
      </c>
      <c r="FS160">
        <v>0</v>
      </c>
      <c r="FT160">
        <v>0</v>
      </c>
      <c r="FU160">
        <v>0</v>
      </c>
      <c r="FV160">
        <v>0</v>
      </c>
    </row>
    <row r="161" spans="1:178" x14ac:dyDescent="0.25">
      <c r="A161" t="s">
        <v>213</v>
      </c>
      <c r="B161" t="s">
        <v>196</v>
      </c>
      <c r="C161" t="s">
        <v>185</v>
      </c>
      <c r="D161" t="s">
        <v>31</v>
      </c>
      <c r="E161" t="s">
        <v>212</v>
      </c>
      <c r="F161" t="s">
        <v>193</v>
      </c>
      <c r="G161" t="s">
        <v>8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  <c r="CS161">
        <v>0</v>
      </c>
      <c r="CT161">
        <v>0</v>
      </c>
      <c r="CU161">
        <v>0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0</v>
      </c>
      <c r="DB161">
        <v>0</v>
      </c>
      <c r="DC161">
        <v>0</v>
      </c>
      <c r="DD161">
        <v>0</v>
      </c>
      <c r="DE161">
        <v>0</v>
      </c>
      <c r="DF161">
        <v>0</v>
      </c>
      <c r="DG161">
        <v>0</v>
      </c>
      <c r="DH161">
        <v>0</v>
      </c>
      <c r="DI161">
        <v>0</v>
      </c>
      <c r="DJ161">
        <v>0</v>
      </c>
      <c r="DK161">
        <v>0</v>
      </c>
      <c r="DL161">
        <v>0</v>
      </c>
      <c r="DM161">
        <v>0</v>
      </c>
      <c r="DN161">
        <v>0</v>
      </c>
      <c r="DO161">
        <v>0</v>
      </c>
      <c r="DP161">
        <v>0</v>
      </c>
      <c r="DQ161">
        <v>0</v>
      </c>
      <c r="DR161">
        <v>0</v>
      </c>
      <c r="DS161">
        <v>0</v>
      </c>
      <c r="DT161">
        <v>0</v>
      </c>
      <c r="DU161">
        <v>0</v>
      </c>
      <c r="DV161">
        <v>0</v>
      </c>
      <c r="DW161">
        <v>0</v>
      </c>
      <c r="DX161">
        <v>0</v>
      </c>
      <c r="DY161">
        <v>0</v>
      </c>
      <c r="DZ161">
        <v>0</v>
      </c>
      <c r="EA161">
        <v>0</v>
      </c>
      <c r="EB161">
        <v>0</v>
      </c>
      <c r="EC161">
        <v>0</v>
      </c>
      <c r="ED161">
        <v>0</v>
      </c>
      <c r="EE161">
        <v>0</v>
      </c>
      <c r="EF161">
        <v>0</v>
      </c>
      <c r="EG161">
        <v>0</v>
      </c>
      <c r="EH161">
        <v>0</v>
      </c>
      <c r="EI161">
        <v>0</v>
      </c>
      <c r="EJ161">
        <v>0</v>
      </c>
      <c r="EK161">
        <v>0</v>
      </c>
      <c r="EL161">
        <v>0</v>
      </c>
      <c r="EM161">
        <v>0</v>
      </c>
      <c r="EN161">
        <v>0</v>
      </c>
      <c r="EO161">
        <v>0</v>
      </c>
      <c r="EP161">
        <v>0</v>
      </c>
      <c r="EQ161">
        <v>0</v>
      </c>
      <c r="ER161">
        <v>0</v>
      </c>
      <c r="ES161">
        <v>0</v>
      </c>
      <c r="ET161">
        <v>0</v>
      </c>
      <c r="EU161">
        <v>0</v>
      </c>
      <c r="EV161">
        <v>0</v>
      </c>
      <c r="EW161">
        <v>0</v>
      </c>
      <c r="EX161">
        <v>0</v>
      </c>
      <c r="EY161">
        <v>0</v>
      </c>
      <c r="EZ161">
        <v>0</v>
      </c>
      <c r="FA161">
        <v>0</v>
      </c>
      <c r="FB161">
        <v>0</v>
      </c>
      <c r="FC161">
        <v>0</v>
      </c>
      <c r="FD161">
        <v>0</v>
      </c>
      <c r="FE161">
        <v>0</v>
      </c>
      <c r="FF161">
        <v>0</v>
      </c>
      <c r="FG161">
        <v>0</v>
      </c>
      <c r="FH161">
        <v>0</v>
      </c>
      <c r="FI161">
        <v>0</v>
      </c>
      <c r="FJ161">
        <v>0</v>
      </c>
      <c r="FK161">
        <v>0</v>
      </c>
      <c r="FL161">
        <v>0</v>
      </c>
      <c r="FM161">
        <v>0</v>
      </c>
      <c r="FN161">
        <v>0</v>
      </c>
      <c r="FO161">
        <v>0</v>
      </c>
      <c r="FP161">
        <v>0</v>
      </c>
      <c r="FQ161">
        <v>0</v>
      </c>
      <c r="FR161">
        <v>0</v>
      </c>
      <c r="FS161">
        <v>0</v>
      </c>
      <c r="FT161">
        <v>0</v>
      </c>
      <c r="FU161">
        <v>0</v>
      </c>
      <c r="FV161">
        <v>0</v>
      </c>
    </row>
    <row r="162" spans="1:178" x14ac:dyDescent="0.25">
      <c r="A162" t="s">
        <v>213</v>
      </c>
      <c r="B162" t="s">
        <v>196</v>
      </c>
      <c r="C162" t="s">
        <v>185</v>
      </c>
      <c r="D162" t="s">
        <v>35</v>
      </c>
      <c r="E162" t="s">
        <v>212</v>
      </c>
      <c r="F162" t="s">
        <v>194</v>
      </c>
      <c r="G162" t="s">
        <v>8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BX162">
        <v>0</v>
      </c>
      <c r="BY162">
        <v>0</v>
      </c>
      <c r="BZ162">
        <v>0</v>
      </c>
      <c r="CA162">
        <v>0</v>
      </c>
      <c r="CB162">
        <v>0</v>
      </c>
      <c r="CC162">
        <v>0</v>
      </c>
      <c r="CD162">
        <v>0</v>
      </c>
      <c r="CE162">
        <v>0</v>
      </c>
      <c r="CF162">
        <v>0</v>
      </c>
      <c r="CG162">
        <v>0</v>
      </c>
      <c r="CH162">
        <v>0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0</v>
      </c>
      <c r="CP162">
        <v>0</v>
      </c>
      <c r="CQ162">
        <v>0</v>
      </c>
      <c r="CR162">
        <v>0</v>
      </c>
      <c r="CS162">
        <v>0</v>
      </c>
      <c r="CT162">
        <v>0</v>
      </c>
      <c r="CU162">
        <v>0</v>
      </c>
      <c r="CV162">
        <v>0</v>
      </c>
      <c r="CW162">
        <v>0</v>
      </c>
      <c r="CX162">
        <v>0</v>
      </c>
      <c r="CY162">
        <v>0</v>
      </c>
      <c r="CZ162">
        <v>0</v>
      </c>
      <c r="DA162">
        <v>0</v>
      </c>
      <c r="DB162">
        <v>0</v>
      </c>
      <c r="DC162">
        <v>0</v>
      </c>
      <c r="DD162">
        <v>0</v>
      </c>
      <c r="DE162">
        <v>0</v>
      </c>
      <c r="DF162">
        <v>0</v>
      </c>
      <c r="DG162">
        <v>0</v>
      </c>
      <c r="DH162">
        <v>0</v>
      </c>
      <c r="DI162">
        <v>0</v>
      </c>
      <c r="DJ162">
        <v>0</v>
      </c>
      <c r="DK162">
        <v>0</v>
      </c>
      <c r="DL162">
        <v>0</v>
      </c>
      <c r="DM162">
        <v>0</v>
      </c>
      <c r="DN162">
        <v>0</v>
      </c>
      <c r="DO162">
        <v>0</v>
      </c>
      <c r="DP162">
        <v>0</v>
      </c>
      <c r="DQ162">
        <v>0</v>
      </c>
      <c r="DR162">
        <v>0</v>
      </c>
      <c r="DS162">
        <v>0</v>
      </c>
      <c r="DT162">
        <v>0</v>
      </c>
      <c r="DU162">
        <v>0</v>
      </c>
      <c r="DV162">
        <v>0</v>
      </c>
      <c r="DW162">
        <v>0</v>
      </c>
      <c r="DX162">
        <v>0</v>
      </c>
      <c r="DY162">
        <v>0</v>
      </c>
      <c r="DZ162">
        <v>0</v>
      </c>
      <c r="EA162">
        <v>0</v>
      </c>
      <c r="EB162">
        <v>0</v>
      </c>
      <c r="EC162">
        <v>0</v>
      </c>
      <c r="ED162">
        <v>0</v>
      </c>
      <c r="EE162">
        <v>0</v>
      </c>
      <c r="EF162">
        <v>0</v>
      </c>
      <c r="EG162">
        <v>0</v>
      </c>
      <c r="EH162">
        <v>0</v>
      </c>
      <c r="EI162">
        <v>0</v>
      </c>
      <c r="EJ162">
        <v>0</v>
      </c>
      <c r="EK162">
        <v>0</v>
      </c>
      <c r="EL162">
        <v>0</v>
      </c>
      <c r="EM162">
        <v>0</v>
      </c>
      <c r="EN162">
        <v>0</v>
      </c>
      <c r="EO162">
        <v>0</v>
      </c>
      <c r="EP162">
        <v>0</v>
      </c>
      <c r="EQ162">
        <v>0</v>
      </c>
      <c r="ER162">
        <v>0</v>
      </c>
      <c r="ES162">
        <v>0</v>
      </c>
      <c r="ET162">
        <v>0</v>
      </c>
      <c r="EU162">
        <v>0</v>
      </c>
      <c r="EV162">
        <v>0</v>
      </c>
      <c r="EW162">
        <v>0</v>
      </c>
      <c r="EX162">
        <v>0</v>
      </c>
      <c r="EY162">
        <v>0</v>
      </c>
      <c r="EZ162">
        <v>0</v>
      </c>
      <c r="FA162">
        <v>0</v>
      </c>
      <c r="FB162">
        <v>0</v>
      </c>
      <c r="FC162">
        <v>0</v>
      </c>
      <c r="FD162">
        <v>0</v>
      </c>
      <c r="FE162">
        <v>0</v>
      </c>
      <c r="FF162">
        <v>0</v>
      </c>
      <c r="FG162">
        <v>0</v>
      </c>
      <c r="FH162">
        <v>0</v>
      </c>
      <c r="FI162">
        <v>0</v>
      </c>
      <c r="FJ162">
        <v>0</v>
      </c>
      <c r="FK162">
        <v>0</v>
      </c>
      <c r="FL162">
        <v>0</v>
      </c>
      <c r="FM162">
        <v>0</v>
      </c>
      <c r="FN162">
        <v>0</v>
      </c>
      <c r="FO162">
        <v>0</v>
      </c>
      <c r="FP162">
        <v>0</v>
      </c>
      <c r="FQ162">
        <v>0</v>
      </c>
      <c r="FR162">
        <v>0</v>
      </c>
      <c r="FS162">
        <v>0</v>
      </c>
      <c r="FT162">
        <v>0</v>
      </c>
      <c r="FU162">
        <v>0</v>
      </c>
      <c r="FV162">
        <v>0</v>
      </c>
    </row>
    <row r="163" spans="1:178" x14ac:dyDescent="0.25">
      <c r="A163" t="s">
        <v>213</v>
      </c>
      <c r="B163" t="s">
        <v>196</v>
      </c>
      <c r="C163" t="s">
        <v>185</v>
      </c>
      <c r="D163" t="s">
        <v>35</v>
      </c>
      <c r="E163" t="s">
        <v>212</v>
      </c>
      <c r="F163" t="s">
        <v>195</v>
      </c>
      <c r="G163" t="s">
        <v>8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BX163">
        <v>0</v>
      </c>
      <c r="BY163">
        <v>0</v>
      </c>
      <c r="BZ163">
        <v>0</v>
      </c>
      <c r="CA163">
        <v>0</v>
      </c>
      <c r="CB163">
        <v>0</v>
      </c>
      <c r="CC163">
        <v>0</v>
      </c>
      <c r="CD163">
        <v>0</v>
      </c>
      <c r="CE163">
        <v>0</v>
      </c>
      <c r="CF163">
        <v>0</v>
      </c>
      <c r="CG163">
        <v>0</v>
      </c>
      <c r="CH163">
        <v>0</v>
      </c>
      <c r="CI163">
        <v>0</v>
      </c>
      <c r="CJ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  <c r="CS163">
        <v>0</v>
      </c>
      <c r="CT163">
        <v>0</v>
      </c>
      <c r="CU163">
        <v>0</v>
      </c>
      <c r="CV163">
        <v>0</v>
      </c>
      <c r="CW163">
        <v>0</v>
      </c>
      <c r="CX163">
        <v>0</v>
      </c>
      <c r="CY163">
        <v>0</v>
      </c>
      <c r="CZ163">
        <v>0</v>
      </c>
      <c r="DA163">
        <v>0</v>
      </c>
      <c r="DB163">
        <v>0</v>
      </c>
      <c r="DC163">
        <v>0</v>
      </c>
      <c r="DD163">
        <v>0</v>
      </c>
      <c r="DE163">
        <v>0</v>
      </c>
      <c r="DF163">
        <v>0</v>
      </c>
      <c r="DG163">
        <v>0</v>
      </c>
      <c r="DH163">
        <v>0</v>
      </c>
      <c r="DI163">
        <v>0</v>
      </c>
      <c r="DJ163">
        <v>0</v>
      </c>
      <c r="DK163">
        <v>0</v>
      </c>
      <c r="DL163">
        <v>0</v>
      </c>
      <c r="DM163">
        <v>0</v>
      </c>
      <c r="DN163">
        <v>0</v>
      </c>
      <c r="DO163">
        <v>0</v>
      </c>
      <c r="DP163">
        <v>0</v>
      </c>
      <c r="DQ163">
        <v>0</v>
      </c>
      <c r="DR163">
        <v>0</v>
      </c>
      <c r="DS163">
        <v>0</v>
      </c>
      <c r="DT163">
        <v>0</v>
      </c>
      <c r="DU163">
        <v>0</v>
      </c>
      <c r="DV163">
        <v>0</v>
      </c>
      <c r="DW163">
        <v>0</v>
      </c>
      <c r="DX163">
        <v>0</v>
      </c>
      <c r="DY163">
        <v>0</v>
      </c>
      <c r="DZ163">
        <v>0</v>
      </c>
      <c r="EA163">
        <v>0</v>
      </c>
      <c r="EB163">
        <v>0</v>
      </c>
      <c r="EC163">
        <v>0</v>
      </c>
      <c r="ED163">
        <v>0</v>
      </c>
      <c r="EE163">
        <v>0</v>
      </c>
      <c r="EF163">
        <v>0</v>
      </c>
      <c r="EG163">
        <v>0</v>
      </c>
      <c r="EH163">
        <v>0</v>
      </c>
      <c r="EI163">
        <v>0</v>
      </c>
      <c r="EJ163">
        <v>0</v>
      </c>
      <c r="EK163">
        <v>0</v>
      </c>
      <c r="EL163">
        <v>0</v>
      </c>
      <c r="EM163">
        <v>0</v>
      </c>
      <c r="EN163">
        <v>0</v>
      </c>
      <c r="EO163">
        <v>0</v>
      </c>
      <c r="EP163">
        <v>0</v>
      </c>
      <c r="EQ163">
        <v>0</v>
      </c>
      <c r="ER163">
        <v>0</v>
      </c>
      <c r="ES163">
        <v>0</v>
      </c>
      <c r="ET163">
        <v>0</v>
      </c>
      <c r="EU163">
        <v>0</v>
      </c>
      <c r="EV163">
        <v>0</v>
      </c>
      <c r="EW163">
        <v>0</v>
      </c>
      <c r="EX163">
        <v>0</v>
      </c>
      <c r="EY163">
        <v>0</v>
      </c>
      <c r="EZ163">
        <v>0</v>
      </c>
      <c r="FA163">
        <v>0</v>
      </c>
      <c r="FB163">
        <v>0</v>
      </c>
      <c r="FC163">
        <v>0</v>
      </c>
      <c r="FD163">
        <v>0</v>
      </c>
      <c r="FE163">
        <v>0</v>
      </c>
      <c r="FF163">
        <v>0</v>
      </c>
      <c r="FG163">
        <v>0</v>
      </c>
      <c r="FH163">
        <v>0</v>
      </c>
      <c r="FI163">
        <v>0</v>
      </c>
      <c r="FJ163">
        <v>0</v>
      </c>
      <c r="FK163">
        <v>0</v>
      </c>
      <c r="FL163">
        <v>0</v>
      </c>
      <c r="FM163">
        <v>0</v>
      </c>
      <c r="FN163">
        <v>0</v>
      </c>
      <c r="FO163">
        <v>0</v>
      </c>
      <c r="FP163">
        <v>0</v>
      </c>
      <c r="FQ163">
        <v>0</v>
      </c>
      <c r="FR163">
        <v>0</v>
      </c>
      <c r="FS163">
        <v>0</v>
      </c>
      <c r="FT163">
        <v>0</v>
      </c>
      <c r="FU163">
        <v>0</v>
      </c>
      <c r="FV163">
        <v>0</v>
      </c>
    </row>
    <row r="164" spans="1:178" x14ac:dyDescent="0.25">
      <c r="A164" t="s">
        <v>213</v>
      </c>
      <c r="B164" t="s">
        <v>196</v>
      </c>
      <c r="C164" t="s">
        <v>185</v>
      </c>
      <c r="D164" t="s">
        <v>35</v>
      </c>
      <c r="E164" t="s">
        <v>212</v>
      </c>
      <c r="F164" t="s">
        <v>192</v>
      </c>
      <c r="G164" t="s">
        <v>8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0</v>
      </c>
      <c r="BZ164">
        <v>0</v>
      </c>
      <c r="CA164">
        <v>0</v>
      </c>
      <c r="CB164">
        <v>0</v>
      </c>
      <c r="CC164">
        <v>0</v>
      </c>
      <c r="CD164">
        <v>0</v>
      </c>
      <c r="CE164">
        <v>0</v>
      </c>
      <c r="CF164">
        <v>0</v>
      </c>
      <c r="CG164">
        <v>0</v>
      </c>
      <c r="CH164">
        <v>0</v>
      </c>
      <c r="CI164">
        <v>0</v>
      </c>
      <c r="CJ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  <c r="CR164">
        <v>0</v>
      </c>
      <c r="CS164">
        <v>0</v>
      </c>
      <c r="CT164">
        <v>0</v>
      </c>
      <c r="CU164">
        <v>0</v>
      </c>
      <c r="CV164">
        <v>0</v>
      </c>
      <c r="CW164">
        <v>0</v>
      </c>
      <c r="CX164">
        <v>0</v>
      </c>
      <c r="CY164">
        <v>0</v>
      </c>
      <c r="CZ164">
        <v>0</v>
      </c>
      <c r="DA164">
        <v>0</v>
      </c>
      <c r="DB164">
        <v>0</v>
      </c>
      <c r="DC164">
        <v>0</v>
      </c>
      <c r="DD164">
        <v>0</v>
      </c>
      <c r="DE164">
        <v>0</v>
      </c>
      <c r="DF164">
        <v>0</v>
      </c>
      <c r="DG164">
        <v>0</v>
      </c>
      <c r="DH164">
        <v>0</v>
      </c>
      <c r="DI164">
        <v>0</v>
      </c>
      <c r="DJ164">
        <v>0</v>
      </c>
      <c r="DK164">
        <v>0</v>
      </c>
      <c r="DL164">
        <v>0</v>
      </c>
      <c r="DM164">
        <v>0</v>
      </c>
      <c r="DN164">
        <v>0</v>
      </c>
      <c r="DO164">
        <v>0</v>
      </c>
      <c r="DP164">
        <v>0</v>
      </c>
      <c r="DQ164">
        <v>0</v>
      </c>
      <c r="DR164">
        <v>0</v>
      </c>
      <c r="DS164">
        <v>0</v>
      </c>
      <c r="DT164">
        <v>0</v>
      </c>
      <c r="DU164">
        <v>0</v>
      </c>
      <c r="DV164">
        <v>0</v>
      </c>
      <c r="DW164">
        <v>0</v>
      </c>
      <c r="DX164">
        <v>0</v>
      </c>
      <c r="DY164">
        <v>0</v>
      </c>
      <c r="DZ164">
        <v>0</v>
      </c>
      <c r="EA164">
        <v>0</v>
      </c>
      <c r="EB164">
        <v>0</v>
      </c>
      <c r="EC164">
        <v>0</v>
      </c>
      <c r="ED164">
        <v>0</v>
      </c>
      <c r="EE164">
        <v>0</v>
      </c>
      <c r="EF164">
        <v>0</v>
      </c>
      <c r="EG164">
        <v>0</v>
      </c>
      <c r="EH164">
        <v>0</v>
      </c>
      <c r="EI164">
        <v>0</v>
      </c>
      <c r="EJ164">
        <v>0</v>
      </c>
      <c r="EK164">
        <v>0</v>
      </c>
      <c r="EL164">
        <v>0</v>
      </c>
      <c r="EM164">
        <v>0</v>
      </c>
      <c r="EN164">
        <v>0</v>
      </c>
      <c r="EO164">
        <v>0</v>
      </c>
      <c r="EP164">
        <v>0</v>
      </c>
      <c r="EQ164">
        <v>0</v>
      </c>
      <c r="ER164">
        <v>0</v>
      </c>
      <c r="ES164">
        <v>0</v>
      </c>
      <c r="ET164">
        <v>0</v>
      </c>
      <c r="EU164">
        <v>0</v>
      </c>
      <c r="EV164">
        <v>0</v>
      </c>
      <c r="EW164">
        <v>0</v>
      </c>
      <c r="EX164">
        <v>0</v>
      </c>
      <c r="EY164">
        <v>0</v>
      </c>
      <c r="EZ164">
        <v>0</v>
      </c>
      <c r="FA164">
        <v>0</v>
      </c>
      <c r="FB164">
        <v>0</v>
      </c>
      <c r="FC164">
        <v>0</v>
      </c>
      <c r="FD164">
        <v>0</v>
      </c>
      <c r="FE164">
        <v>0</v>
      </c>
      <c r="FF164">
        <v>0</v>
      </c>
      <c r="FG164">
        <v>0</v>
      </c>
      <c r="FH164">
        <v>0</v>
      </c>
      <c r="FI164">
        <v>0</v>
      </c>
      <c r="FJ164">
        <v>0</v>
      </c>
      <c r="FK164">
        <v>0</v>
      </c>
      <c r="FL164">
        <v>0</v>
      </c>
      <c r="FM164">
        <v>0</v>
      </c>
      <c r="FN164">
        <v>0</v>
      </c>
      <c r="FO164">
        <v>0</v>
      </c>
      <c r="FP164">
        <v>0</v>
      </c>
      <c r="FQ164">
        <v>0</v>
      </c>
      <c r="FR164">
        <v>0</v>
      </c>
      <c r="FS164">
        <v>0</v>
      </c>
      <c r="FT164">
        <v>0</v>
      </c>
      <c r="FU164">
        <v>0</v>
      </c>
      <c r="FV164">
        <v>0</v>
      </c>
    </row>
    <row r="165" spans="1:178" x14ac:dyDescent="0.25">
      <c r="A165" t="s">
        <v>213</v>
      </c>
      <c r="B165" t="s">
        <v>196</v>
      </c>
      <c r="C165" t="s">
        <v>185</v>
      </c>
      <c r="D165" t="s">
        <v>35</v>
      </c>
      <c r="E165" t="s">
        <v>212</v>
      </c>
      <c r="F165" t="s">
        <v>193</v>
      </c>
      <c r="G165" t="s">
        <v>8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0</v>
      </c>
      <c r="CG165">
        <v>0</v>
      </c>
      <c r="CH165">
        <v>0</v>
      </c>
      <c r="CI165">
        <v>0</v>
      </c>
      <c r="CJ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  <c r="CS165">
        <v>0</v>
      </c>
      <c r="CT165">
        <v>0</v>
      </c>
      <c r="CU165">
        <v>0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>
        <v>0</v>
      </c>
      <c r="DC165">
        <v>0</v>
      </c>
      <c r="DD165">
        <v>0</v>
      </c>
      <c r="DE165">
        <v>0</v>
      </c>
      <c r="DF165">
        <v>0</v>
      </c>
      <c r="DG165">
        <v>0</v>
      </c>
      <c r="DH165">
        <v>0</v>
      </c>
      <c r="DI165">
        <v>0</v>
      </c>
      <c r="DJ165">
        <v>0</v>
      </c>
      <c r="DK165">
        <v>0</v>
      </c>
      <c r="DL165">
        <v>0</v>
      </c>
      <c r="DM165">
        <v>0</v>
      </c>
      <c r="DN165">
        <v>0</v>
      </c>
      <c r="DO165">
        <v>0</v>
      </c>
      <c r="DP165">
        <v>0</v>
      </c>
      <c r="DQ165">
        <v>0</v>
      </c>
      <c r="DR165">
        <v>0</v>
      </c>
      <c r="DS165">
        <v>0</v>
      </c>
      <c r="DT165">
        <v>0</v>
      </c>
      <c r="DU165">
        <v>0</v>
      </c>
      <c r="DV165">
        <v>0</v>
      </c>
      <c r="DW165">
        <v>0</v>
      </c>
      <c r="DX165">
        <v>0</v>
      </c>
      <c r="DY165">
        <v>0</v>
      </c>
      <c r="DZ165">
        <v>0</v>
      </c>
      <c r="EA165">
        <v>0</v>
      </c>
      <c r="EB165">
        <v>0</v>
      </c>
      <c r="EC165">
        <v>0</v>
      </c>
      <c r="ED165">
        <v>0</v>
      </c>
      <c r="EE165">
        <v>0</v>
      </c>
      <c r="EF165">
        <v>0</v>
      </c>
      <c r="EG165">
        <v>0</v>
      </c>
      <c r="EH165">
        <v>0</v>
      </c>
      <c r="EI165">
        <v>0</v>
      </c>
      <c r="EJ165">
        <v>0</v>
      </c>
      <c r="EK165">
        <v>0</v>
      </c>
      <c r="EL165">
        <v>0</v>
      </c>
      <c r="EM165">
        <v>0</v>
      </c>
      <c r="EN165">
        <v>0</v>
      </c>
      <c r="EO165">
        <v>0</v>
      </c>
      <c r="EP165">
        <v>0</v>
      </c>
      <c r="EQ165">
        <v>0</v>
      </c>
      <c r="ER165">
        <v>0</v>
      </c>
      <c r="ES165">
        <v>0</v>
      </c>
      <c r="ET165">
        <v>0</v>
      </c>
      <c r="EU165">
        <v>0</v>
      </c>
      <c r="EV165">
        <v>0</v>
      </c>
      <c r="EW165">
        <v>0</v>
      </c>
      <c r="EX165">
        <v>0</v>
      </c>
      <c r="EY165">
        <v>0</v>
      </c>
      <c r="EZ165">
        <v>0</v>
      </c>
      <c r="FA165">
        <v>0</v>
      </c>
      <c r="FB165">
        <v>0</v>
      </c>
      <c r="FC165">
        <v>0</v>
      </c>
      <c r="FD165">
        <v>0</v>
      </c>
      <c r="FE165">
        <v>0</v>
      </c>
      <c r="FF165">
        <v>0</v>
      </c>
      <c r="FG165">
        <v>0</v>
      </c>
      <c r="FH165">
        <v>0</v>
      </c>
      <c r="FI165">
        <v>0</v>
      </c>
      <c r="FJ165">
        <v>0</v>
      </c>
      <c r="FK165">
        <v>0</v>
      </c>
      <c r="FL165">
        <v>0</v>
      </c>
      <c r="FM165">
        <v>0</v>
      </c>
      <c r="FN165">
        <v>0</v>
      </c>
      <c r="FO165">
        <v>0</v>
      </c>
      <c r="FP165">
        <v>0</v>
      </c>
      <c r="FQ165">
        <v>0</v>
      </c>
      <c r="FR165">
        <v>0</v>
      </c>
      <c r="FS165">
        <v>0</v>
      </c>
      <c r="FT165">
        <v>0</v>
      </c>
      <c r="FU165">
        <v>0</v>
      </c>
      <c r="FV165">
        <v>0</v>
      </c>
    </row>
    <row r="166" spans="1:178" x14ac:dyDescent="0.25">
      <c r="A166" t="s">
        <v>213</v>
      </c>
      <c r="B166" t="s">
        <v>196</v>
      </c>
      <c r="C166" t="s">
        <v>185</v>
      </c>
      <c r="D166" t="s">
        <v>39</v>
      </c>
      <c r="E166" t="s">
        <v>212</v>
      </c>
      <c r="F166" t="s">
        <v>194</v>
      </c>
      <c r="G166" t="s">
        <v>8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  <c r="CS166">
        <v>0</v>
      </c>
      <c r="CT166">
        <v>0</v>
      </c>
      <c r="CU166">
        <v>0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>
        <v>0</v>
      </c>
      <c r="DC166">
        <v>0</v>
      </c>
      <c r="DD166">
        <v>0</v>
      </c>
      <c r="DE166">
        <v>0</v>
      </c>
      <c r="DF166">
        <v>0</v>
      </c>
      <c r="DG166">
        <v>0</v>
      </c>
      <c r="DH166">
        <v>0</v>
      </c>
      <c r="DI166">
        <v>0</v>
      </c>
      <c r="DJ166">
        <v>0</v>
      </c>
      <c r="DK166">
        <v>0</v>
      </c>
      <c r="DL166">
        <v>0</v>
      </c>
      <c r="DM166">
        <v>0</v>
      </c>
      <c r="DN166">
        <v>0</v>
      </c>
      <c r="DO166">
        <v>0</v>
      </c>
      <c r="DP166">
        <v>0</v>
      </c>
      <c r="DQ166">
        <v>0</v>
      </c>
      <c r="DR166">
        <v>0</v>
      </c>
      <c r="DS166">
        <v>0</v>
      </c>
      <c r="DT166">
        <v>0</v>
      </c>
      <c r="DU166">
        <v>0</v>
      </c>
      <c r="DV166">
        <v>0</v>
      </c>
      <c r="DW166">
        <v>0</v>
      </c>
      <c r="DX166">
        <v>0</v>
      </c>
      <c r="DY166">
        <v>0</v>
      </c>
      <c r="DZ166">
        <v>0</v>
      </c>
      <c r="EA166">
        <v>0</v>
      </c>
      <c r="EB166">
        <v>0</v>
      </c>
      <c r="EC166">
        <v>0</v>
      </c>
      <c r="ED166">
        <v>0</v>
      </c>
      <c r="EE166">
        <v>0</v>
      </c>
      <c r="EF166">
        <v>0</v>
      </c>
      <c r="EG166">
        <v>0</v>
      </c>
      <c r="EH166">
        <v>0</v>
      </c>
      <c r="EI166">
        <v>0</v>
      </c>
      <c r="EJ166">
        <v>0</v>
      </c>
      <c r="EK166">
        <v>0</v>
      </c>
      <c r="EL166">
        <v>0</v>
      </c>
      <c r="EM166">
        <v>0</v>
      </c>
      <c r="EN166">
        <v>0</v>
      </c>
      <c r="EO166">
        <v>0</v>
      </c>
      <c r="EP166">
        <v>0</v>
      </c>
      <c r="EQ166">
        <v>0</v>
      </c>
      <c r="ER166">
        <v>0</v>
      </c>
      <c r="ES166">
        <v>0</v>
      </c>
      <c r="ET166">
        <v>0</v>
      </c>
      <c r="EU166">
        <v>0</v>
      </c>
      <c r="EV166">
        <v>0</v>
      </c>
      <c r="EW166">
        <v>0</v>
      </c>
      <c r="EX166">
        <v>0</v>
      </c>
      <c r="EY166">
        <v>0</v>
      </c>
      <c r="EZ166">
        <v>0</v>
      </c>
      <c r="FA166">
        <v>0</v>
      </c>
      <c r="FB166">
        <v>0</v>
      </c>
      <c r="FC166">
        <v>0</v>
      </c>
      <c r="FD166">
        <v>0</v>
      </c>
      <c r="FE166">
        <v>0</v>
      </c>
      <c r="FF166">
        <v>0</v>
      </c>
      <c r="FG166">
        <v>0</v>
      </c>
      <c r="FH166">
        <v>0</v>
      </c>
      <c r="FI166">
        <v>0</v>
      </c>
      <c r="FJ166">
        <v>0</v>
      </c>
      <c r="FK166">
        <v>0</v>
      </c>
      <c r="FL166">
        <v>0</v>
      </c>
      <c r="FM166">
        <v>0</v>
      </c>
      <c r="FN166">
        <v>0</v>
      </c>
      <c r="FO166">
        <v>0</v>
      </c>
      <c r="FP166">
        <v>0</v>
      </c>
      <c r="FQ166">
        <v>0</v>
      </c>
      <c r="FR166">
        <v>0</v>
      </c>
      <c r="FS166">
        <v>0</v>
      </c>
      <c r="FT166">
        <v>0</v>
      </c>
      <c r="FU166">
        <v>0</v>
      </c>
      <c r="FV166">
        <v>0</v>
      </c>
    </row>
    <row r="167" spans="1:178" x14ac:dyDescent="0.25">
      <c r="A167" t="s">
        <v>213</v>
      </c>
      <c r="B167" t="s">
        <v>196</v>
      </c>
      <c r="C167" t="s">
        <v>185</v>
      </c>
      <c r="D167" t="s">
        <v>39</v>
      </c>
      <c r="E167" t="s">
        <v>212</v>
      </c>
      <c r="F167" t="s">
        <v>195</v>
      </c>
      <c r="G167" t="s">
        <v>8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0</v>
      </c>
      <c r="CB167">
        <v>0</v>
      </c>
      <c r="CC167">
        <v>0</v>
      </c>
      <c r="CD167">
        <v>0</v>
      </c>
      <c r="CE167">
        <v>0</v>
      </c>
      <c r="CF167">
        <v>0</v>
      </c>
      <c r="CG167">
        <v>0</v>
      </c>
      <c r="CH167">
        <v>0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  <c r="CS167">
        <v>0</v>
      </c>
      <c r="CT167">
        <v>0</v>
      </c>
      <c r="CU167">
        <v>0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>
        <v>0</v>
      </c>
      <c r="DC167">
        <v>0</v>
      </c>
      <c r="DD167">
        <v>0</v>
      </c>
      <c r="DE167">
        <v>0</v>
      </c>
      <c r="DF167">
        <v>0</v>
      </c>
      <c r="DG167">
        <v>0</v>
      </c>
      <c r="DH167">
        <v>0</v>
      </c>
      <c r="DI167">
        <v>0</v>
      </c>
      <c r="DJ167">
        <v>0</v>
      </c>
      <c r="DK167">
        <v>0</v>
      </c>
      <c r="DL167">
        <v>0</v>
      </c>
      <c r="DM167">
        <v>0</v>
      </c>
      <c r="DN167">
        <v>0</v>
      </c>
      <c r="DO167">
        <v>0</v>
      </c>
      <c r="DP167">
        <v>0</v>
      </c>
      <c r="DQ167">
        <v>0</v>
      </c>
      <c r="DR167">
        <v>0</v>
      </c>
      <c r="DS167">
        <v>0</v>
      </c>
      <c r="DT167">
        <v>0</v>
      </c>
      <c r="DU167">
        <v>0</v>
      </c>
      <c r="DV167">
        <v>0</v>
      </c>
      <c r="DW167">
        <v>0</v>
      </c>
      <c r="DX167">
        <v>0</v>
      </c>
      <c r="DY167">
        <v>0</v>
      </c>
      <c r="DZ167">
        <v>0</v>
      </c>
      <c r="EA167">
        <v>0</v>
      </c>
      <c r="EB167">
        <v>0</v>
      </c>
      <c r="EC167">
        <v>0</v>
      </c>
      <c r="ED167">
        <v>0</v>
      </c>
      <c r="EE167">
        <v>0</v>
      </c>
      <c r="EF167">
        <v>0</v>
      </c>
      <c r="EG167">
        <v>0</v>
      </c>
      <c r="EH167">
        <v>0</v>
      </c>
      <c r="EI167">
        <v>0</v>
      </c>
      <c r="EJ167">
        <v>0</v>
      </c>
      <c r="EK167">
        <v>0</v>
      </c>
      <c r="EL167">
        <v>0</v>
      </c>
      <c r="EM167">
        <v>0</v>
      </c>
      <c r="EN167">
        <v>0</v>
      </c>
      <c r="EO167">
        <v>0</v>
      </c>
      <c r="EP167">
        <v>0</v>
      </c>
      <c r="EQ167">
        <v>0</v>
      </c>
      <c r="ER167">
        <v>0</v>
      </c>
      <c r="ES167">
        <v>0</v>
      </c>
      <c r="ET167">
        <v>0</v>
      </c>
      <c r="EU167">
        <v>0</v>
      </c>
      <c r="EV167">
        <v>0</v>
      </c>
      <c r="EW167">
        <v>0</v>
      </c>
      <c r="EX167">
        <v>0</v>
      </c>
      <c r="EY167">
        <v>0</v>
      </c>
      <c r="EZ167">
        <v>0</v>
      </c>
      <c r="FA167">
        <v>0</v>
      </c>
      <c r="FB167">
        <v>0</v>
      </c>
      <c r="FC167">
        <v>0</v>
      </c>
      <c r="FD167">
        <v>0</v>
      </c>
      <c r="FE167">
        <v>0</v>
      </c>
      <c r="FF167">
        <v>0</v>
      </c>
      <c r="FG167">
        <v>0</v>
      </c>
      <c r="FH167">
        <v>0</v>
      </c>
      <c r="FI167">
        <v>0</v>
      </c>
      <c r="FJ167">
        <v>0</v>
      </c>
      <c r="FK167">
        <v>0</v>
      </c>
      <c r="FL167">
        <v>0</v>
      </c>
      <c r="FM167">
        <v>0</v>
      </c>
      <c r="FN167">
        <v>0</v>
      </c>
      <c r="FO167">
        <v>0</v>
      </c>
      <c r="FP167">
        <v>0</v>
      </c>
      <c r="FQ167">
        <v>0</v>
      </c>
      <c r="FR167">
        <v>0</v>
      </c>
      <c r="FS167">
        <v>0</v>
      </c>
      <c r="FT167">
        <v>0</v>
      </c>
      <c r="FU167">
        <v>0</v>
      </c>
      <c r="FV167">
        <v>0</v>
      </c>
    </row>
    <row r="168" spans="1:178" x14ac:dyDescent="0.25">
      <c r="A168" t="s">
        <v>213</v>
      </c>
      <c r="B168" t="s">
        <v>196</v>
      </c>
      <c r="C168" t="s">
        <v>185</v>
      </c>
      <c r="D168" t="s">
        <v>39</v>
      </c>
      <c r="E168" t="s">
        <v>212</v>
      </c>
      <c r="F168" t="s">
        <v>192</v>
      </c>
      <c r="G168" t="s">
        <v>8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>
        <v>0</v>
      </c>
      <c r="DC168">
        <v>0</v>
      </c>
      <c r="DD168">
        <v>0</v>
      </c>
      <c r="DE168">
        <v>0</v>
      </c>
      <c r="DF168">
        <v>0</v>
      </c>
      <c r="DG168">
        <v>0</v>
      </c>
      <c r="DH168">
        <v>0</v>
      </c>
      <c r="DI168">
        <v>0</v>
      </c>
      <c r="DJ168">
        <v>0</v>
      </c>
      <c r="DK168">
        <v>0</v>
      </c>
      <c r="DL168">
        <v>0</v>
      </c>
      <c r="DM168">
        <v>0</v>
      </c>
      <c r="DN168">
        <v>0</v>
      </c>
      <c r="DO168">
        <v>0</v>
      </c>
      <c r="DP168">
        <v>0</v>
      </c>
      <c r="DQ168">
        <v>0</v>
      </c>
      <c r="DR168">
        <v>0</v>
      </c>
      <c r="DS168">
        <v>0</v>
      </c>
      <c r="DT168">
        <v>0</v>
      </c>
      <c r="DU168">
        <v>0</v>
      </c>
      <c r="DV168">
        <v>0</v>
      </c>
      <c r="DW168">
        <v>0</v>
      </c>
      <c r="DX168">
        <v>0</v>
      </c>
      <c r="DY168">
        <v>0</v>
      </c>
      <c r="DZ168">
        <v>0</v>
      </c>
      <c r="EA168">
        <v>0</v>
      </c>
      <c r="EB168">
        <v>0</v>
      </c>
      <c r="EC168">
        <v>0</v>
      </c>
      <c r="ED168">
        <v>0</v>
      </c>
      <c r="EE168">
        <v>0</v>
      </c>
      <c r="EF168">
        <v>0</v>
      </c>
      <c r="EG168">
        <v>0</v>
      </c>
      <c r="EH168">
        <v>0</v>
      </c>
      <c r="EI168">
        <v>0</v>
      </c>
      <c r="EJ168">
        <v>0</v>
      </c>
      <c r="EK168">
        <v>0</v>
      </c>
      <c r="EL168">
        <v>0</v>
      </c>
      <c r="EM168">
        <v>0</v>
      </c>
      <c r="EN168">
        <v>0</v>
      </c>
      <c r="EO168">
        <v>0</v>
      </c>
      <c r="EP168">
        <v>0</v>
      </c>
      <c r="EQ168">
        <v>0</v>
      </c>
      <c r="ER168">
        <v>0</v>
      </c>
      <c r="ES168">
        <v>0</v>
      </c>
      <c r="ET168">
        <v>0</v>
      </c>
      <c r="EU168">
        <v>0</v>
      </c>
      <c r="EV168">
        <v>0</v>
      </c>
      <c r="EW168">
        <v>0</v>
      </c>
      <c r="EX168">
        <v>0</v>
      </c>
      <c r="EY168">
        <v>0</v>
      </c>
      <c r="EZ168">
        <v>0</v>
      </c>
      <c r="FA168">
        <v>0</v>
      </c>
      <c r="FB168">
        <v>0</v>
      </c>
      <c r="FC168">
        <v>0</v>
      </c>
      <c r="FD168">
        <v>0</v>
      </c>
      <c r="FE168">
        <v>0</v>
      </c>
      <c r="FF168">
        <v>0</v>
      </c>
      <c r="FG168">
        <v>0</v>
      </c>
      <c r="FH168">
        <v>0</v>
      </c>
      <c r="FI168">
        <v>0</v>
      </c>
      <c r="FJ168">
        <v>0</v>
      </c>
      <c r="FK168">
        <v>0</v>
      </c>
      <c r="FL168">
        <v>0</v>
      </c>
      <c r="FM168">
        <v>0</v>
      </c>
      <c r="FN168">
        <v>0</v>
      </c>
      <c r="FO168">
        <v>0</v>
      </c>
      <c r="FP168">
        <v>0</v>
      </c>
      <c r="FQ168">
        <v>0</v>
      </c>
      <c r="FR168">
        <v>0</v>
      </c>
      <c r="FS168">
        <v>0</v>
      </c>
      <c r="FT168">
        <v>0</v>
      </c>
      <c r="FU168">
        <v>0</v>
      </c>
      <c r="FV168">
        <v>0</v>
      </c>
    </row>
    <row r="169" spans="1:178" x14ac:dyDescent="0.25">
      <c r="A169" t="s">
        <v>213</v>
      </c>
      <c r="B169" t="s">
        <v>196</v>
      </c>
      <c r="C169" t="s">
        <v>185</v>
      </c>
      <c r="D169" t="s">
        <v>39</v>
      </c>
      <c r="E169" t="s">
        <v>212</v>
      </c>
      <c r="F169" t="s">
        <v>193</v>
      </c>
      <c r="G169" t="s">
        <v>8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</v>
      </c>
      <c r="CB169">
        <v>0</v>
      </c>
      <c r="CC169">
        <v>0</v>
      </c>
      <c r="CD169">
        <v>0</v>
      </c>
      <c r="CE169">
        <v>0</v>
      </c>
      <c r="CF169">
        <v>0</v>
      </c>
      <c r="CG169">
        <v>0</v>
      </c>
      <c r="CH169">
        <v>0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>
        <v>0</v>
      </c>
      <c r="DC169">
        <v>0</v>
      </c>
      <c r="DD169">
        <v>0</v>
      </c>
      <c r="DE169">
        <v>0</v>
      </c>
      <c r="DF169">
        <v>0</v>
      </c>
      <c r="DG169">
        <v>0</v>
      </c>
      <c r="DH169">
        <v>0</v>
      </c>
      <c r="DI169">
        <v>0</v>
      </c>
      <c r="DJ169">
        <v>0</v>
      </c>
      <c r="DK169">
        <v>0</v>
      </c>
      <c r="DL169">
        <v>0</v>
      </c>
      <c r="DM169">
        <v>0</v>
      </c>
      <c r="DN169">
        <v>0</v>
      </c>
      <c r="DO169">
        <v>0</v>
      </c>
      <c r="DP169">
        <v>0</v>
      </c>
      <c r="DQ169">
        <v>0</v>
      </c>
      <c r="DR169">
        <v>0</v>
      </c>
      <c r="DS169">
        <v>0</v>
      </c>
      <c r="DT169">
        <v>0</v>
      </c>
      <c r="DU169">
        <v>0</v>
      </c>
      <c r="DV169">
        <v>0</v>
      </c>
      <c r="DW169">
        <v>0</v>
      </c>
      <c r="DX169">
        <v>0</v>
      </c>
      <c r="DY169">
        <v>0</v>
      </c>
      <c r="DZ169">
        <v>0</v>
      </c>
      <c r="EA169">
        <v>0</v>
      </c>
      <c r="EB169">
        <v>0</v>
      </c>
      <c r="EC169">
        <v>0</v>
      </c>
      <c r="ED169">
        <v>0</v>
      </c>
      <c r="EE169">
        <v>0</v>
      </c>
      <c r="EF169">
        <v>0</v>
      </c>
      <c r="EG169">
        <v>0</v>
      </c>
      <c r="EH169">
        <v>0</v>
      </c>
      <c r="EI169">
        <v>0</v>
      </c>
      <c r="EJ169">
        <v>0</v>
      </c>
      <c r="EK169">
        <v>0</v>
      </c>
      <c r="EL169">
        <v>0</v>
      </c>
      <c r="EM169">
        <v>0</v>
      </c>
      <c r="EN169">
        <v>0</v>
      </c>
      <c r="EO169">
        <v>0</v>
      </c>
      <c r="EP169">
        <v>0</v>
      </c>
      <c r="EQ169">
        <v>0</v>
      </c>
      <c r="ER169">
        <v>0</v>
      </c>
      <c r="ES169">
        <v>0</v>
      </c>
      <c r="ET169">
        <v>0</v>
      </c>
      <c r="EU169">
        <v>0</v>
      </c>
      <c r="EV169">
        <v>0</v>
      </c>
      <c r="EW169">
        <v>0</v>
      </c>
      <c r="EX169">
        <v>0</v>
      </c>
      <c r="EY169">
        <v>0</v>
      </c>
      <c r="EZ169">
        <v>0</v>
      </c>
      <c r="FA169">
        <v>0</v>
      </c>
      <c r="FB169">
        <v>0</v>
      </c>
      <c r="FC169">
        <v>0</v>
      </c>
      <c r="FD169">
        <v>0</v>
      </c>
      <c r="FE169">
        <v>0</v>
      </c>
      <c r="FF169">
        <v>0</v>
      </c>
      <c r="FG169">
        <v>0</v>
      </c>
      <c r="FH169">
        <v>0</v>
      </c>
      <c r="FI169">
        <v>0</v>
      </c>
      <c r="FJ169">
        <v>0</v>
      </c>
      <c r="FK169">
        <v>0</v>
      </c>
      <c r="FL169">
        <v>0</v>
      </c>
      <c r="FM169">
        <v>0</v>
      </c>
      <c r="FN169">
        <v>0</v>
      </c>
      <c r="FO169">
        <v>0</v>
      </c>
      <c r="FP169">
        <v>0</v>
      </c>
      <c r="FQ169">
        <v>0</v>
      </c>
      <c r="FR169">
        <v>0</v>
      </c>
      <c r="FS169">
        <v>0</v>
      </c>
      <c r="FT169">
        <v>0</v>
      </c>
      <c r="FU169">
        <v>0</v>
      </c>
      <c r="FV169">
        <v>0</v>
      </c>
    </row>
    <row r="170" spans="1:178" x14ac:dyDescent="0.25">
      <c r="A170" t="s">
        <v>213</v>
      </c>
      <c r="B170" t="s">
        <v>196</v>
      </c>
      <c r="C170" t="s">
        <v>185</v>
      </c>
      <c r="D170" t="s">
        <v>29</v>
      </c>
      <c r="E170" t="s">
        <v>212</v>
      </c>
      <c r="F170" t="s">
        <v>194</v>
      </c>
      <c r="G170" t="s">
        <v>8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0</v>
      </c>
      <c r="CB170">
        <v>0</v>
      </c>
      <c r="CC170">
        <v>0</v>
      </c>
      <c r="CD170">
        <v>0</v>
      </c>
      <c r="CE170">
        <v>0</v>
      </c>
      <c r="CF170">
        <v>0</v>
      </c>
      <c r="CG170">
        <v>0</v>
      </c>
      <c r="CH170">
        <v>0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0</v>
      </c>
      <c r="CT170">
        <v>0</v>
      </c>
      <c r="CU170">
        <v>0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>
        <v>0</v>
      </c>
      <c r="DC170">
        <v>0</v>
      </c>
      <c r="DD170">
        <v>0</v>
      </c>
      <c r="DE170">
        <v>0</v>
      </c>
      <c r="DF170">
        <v>0</v>
      </c>
      <c r="DG170">
        <v>0</v>
      </c>
      <c r="DH170">
        <v>0</v>
      </c>
      <c r="DI170">
        <v>0</v>
      </c>
      <c r="DJ170">
        <v>0</v>
      </c>
      <c r="DK170">
        <v>0</v>
      </c>
      <c r="DL170">
        <v>0</v>
      </c>
      <c r="DM170">
        <v>0</v>
      </c>
      <c r="DN170">
        <v>0</v>
      </c>
      <c r="DO170">
        <v>0</v>
      </c>
      <c r="DP170">
        <v>0</v>
      </c>
      <c r="DQ170">
        <v>0</v>
      </c>
      <c r="DR170">
        <v>0</v>
      </c>
      <c r="DS170">
        <v>0</v>
      </c>
      <c r="DT170">
        <v>0</v>
      </c>
      <c r="DU170">
        <v>0</v>
      </c>
      <c r="DV170">
        <v>0</v>
      </c>
      <c r="DW170">
        <v>0</v>
      </c>
      <c r="DX170">
        <v>0</v>
      </c>
      <c r="DY170">
        <v>0</v>
      </c>
      <c r="DZ170">
        <v>0</v>
      </c>
      <c r="EA170">
        <v>0</v>
      </c>
      <c r="EB170">
        <v>0</v>
      </c>
      <c r="EC170">
        <v>0</v>
      </c>
      <c r="ED170">
        <v>0</v>
      </c>
      <c r="EE170">
        <v>0</v>
      </c>
      <c r="EF170">
        <v>0</v>
      </c>
      <c r="EG170">
        <v>0</v>
      </c>
      <c r="EH170">
        <v>0</v>
      </c>
      <c r="EI170">
        <v>0</v>
      </c>
      <c r="EJ170">
        <v>0</v>
      </c>
      <c r="EK170">
        <v>0</v>
      </c>
      <c r="EL170">
        <v>0</v>
      </c>
      <c r="EM170">
        <v>0</v>
      </c>
      <c r="EN170">
        <v>0</v>
      </c>
      <c r="EO170">
        <v>0</v>
      </c>
      <c r="EP170">
        <v>0</v>
      </c>
      <c r="EQ170">
        <v>0</v>
      </c>
      <c r="ER170">
        <v>0</v>
      </c>
      <c r="ES170">
        <v>0</v>
      </c>
      <c r="ET170">
        <v>0</v>
      </c>
      <c r="EU170">
        <v>0</v>
      </c>
      <c r="EV170">
        <v>0</v>
      </c>
      <c r="EW170">
        <v>0</v>
      </c>
      <c r="EX170">
        <v>0</v>
      </c>
      <c r="EY170">
        <v>0</v>
      </c>
      <c r="EZ170">
        <v>0</v>
      </c>
      <c r="FA170">
        <v>0</v>
      </c>
      <c r="FB170">
        <v>0</v>
      </c>
      <c r="FC170">
        <v>0</v>
      </c>
      <c r="FD170">
        <v>0</v>
      </c>
      <c r="FE170">
        <v>0</v>
      </c>
      <c r="FF170">
        <v>0</v>
      </c>
      <c r="FG170">
        <v>0</v>
      </c>
      <c r="FH170">
        <v>0</v>
      </c>
      <c r="FI170">
        <v>0</v>
      </c>
      <c r="FJ170">
        <v>0</v>
      </c>
      <c r="FK170">
        <v>0</v>
      </c>
      <c r="FL170">
        <v>0</v>
      </c>
      <c r="FM170">
        <v>0</v>
      </c>
      <c r="FN170">
        <v>0</v>
      </c>
      <c r="FO170">
        <v>0</v>
      </c>
      <c r="FP170">
        <v>0</v>
      </c>
      <c r="FQ170">
        <v>0</v>
      </c>
      <c r="FR170">
        <v>0</v>
      </c>
      <c r="FS170">
        <v>0</v>
      </c>
      <c r="FT170">
        <v>0</v>
      </c>
      <c r="FU170">
        <v>0</v>
      </c>
      <c r="FV170">
        <v>0</v>
      </c>
    </row>
    <row r="171" spans="1:178" x14ac:dyDescent="0.25">
      <c r="A171" t="s">
        <v>213</v>
      </c>
      <c r="B171" t="s">
        <v>196</v>
      </c>
      <c r="C171" t="s">
        <v>185</v>
      </c>
      <c r="D171" t="s">
        <v>29</v>
      </c>
      <c r="E171" t="s">
        <v>212</v>
      </c>
      <c r="F171" t="s">
        <v>195</v>
      </c>
      <c r="G171" t="s">
        <v>8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0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  <c r="CS171">
        <v>0</v>
      </c>
      <c r="CT171">
        <v>0</v>
      </c>
      <c r="CU171">
        <v>0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>
        <v>0</v>
      </c>
      <c r="DC171">
        <v>0</v>
      </c>
      <c r="DD171">
        <v>0</v>
      </c>
      <c r="DE171">
        <v>0</v>
      </c>
      <c r="DF171">
        <v>0</v>
      </c>
      <c r="DG171">
        <v>0</v>
      </c>
      <c r="DH171">
        <v>0</v>
      </c>
      <c r="DI171">
        <v>0</v>
      </c>
      <c r="DJ171">
        <v>0</v>
      </c>
      <c r="DK171">
        <v>0</v>
      </c>
      <c r="DL171">
        <v>0</v>
      </c>
      <c r="DM171">
        <v>0</v>
      </c>
      <c r="DN171">
        <v>0</v>
      </c>
      <c r="DO171">
        <v>0</v>
      </c>
      <c r="DP171">
        <v>0</v>
      </c>
      <c r="DQ171">
        <v>0</v>
      </c>
      <c r="DR171">
        <v>0</v>
      </c>
      <c r="DS171">
        <v>0</v>
      </c>
      <c r="DT171">
        <v>0</v>
      </c>
      <c r="DU171">
        <v>0</v>
      </c>
      <c r="DV171">
        <v>0</v>
      </c>
      <c r="DW171">
        <v>0</v>
      </c>
      <c r="DX171">
        <v>0</v>
      </c>
      <c r="DY171">
        <v>0</v>
      </c>
      <c r="DZ171">
        <v>0</v>
      </c>
      <c r="EA171">
        <v>0</v>
      </c>
      <c r="EB171">
        <v>0</v>
      </c>
      <c r="EC171">
        <v>0</v>
      </c>
      <c r="ED171">
        <v>0</v>
      </c>
      <c r="EE171">
        <v>0</v>
      </c>
      <c r="EF171">
        <v>0</v>
      </c>
      <c r="EG171">
        <v>0</v>
      </c>
      <c r="EH171">
        <v>0</v>
      </c>
      <c r="EI171">
        <v>0</v>
      </c>
      <c r="EJ171">
        <v>0</v>
      </c>
      <c r="EK171">
        <v>0</v>
      </c>
      <c r="EL171">
        <v>0</v>
      </c>
      <c r="EM171">
        <v>0</v>
      </c>
      <c r="EN171">
        <v>0</v>
      </c>
      <c r="EO171">
        <v>0</v>
      </c>
      <c r="EP171">
        <v>0</v>
      </c>
      <c r="EQ171">
        <v>0</v>
      </c>
      <c r="ER171">
        <v>0</v>
      </c>
      <c r="ES171">
        <v>0</v>
      </c>
      <c r="ET171">
        <v>0</v>
      </c>
      <c r="EU171">
        <v>0</v>
      </c>
      <c r="EV171">
        <v>0</v>
      </c>
      <c r="EW171">
        <v>0</v>
      </c>
      <c r="EX171">
        <v>0</v>
      </c>
      <c r="EY171">
        <v>0</v>
      </c>
      <c r="EZ171">
        <v>0</v>
      </c>
      <c r="FA171">
        <v>0</v>
      </c>
      <c r="FB171">
        <v>0</v>
      </c>
      <c r="FC171">
        <v>0</v>
      </c>
      <c r="FD171">
        <v>0</v>
      </c>
      <c r="FE171">
        <v>0</v>
      </c>
      <c r="FF171">
        <v>0</v>
      </c>
      <c r="FG171">
        <v>0</v>
      </c>
      <c r="FH171">
        <v>0</v>
      </c>
      <c r="FI171">
        <v>0</v>
      </c>
      <c r="FJ171">
        <v>0</v>
      </c>
      <c r="FK171">
        <v>0</v>
      </c>
      <c r="FL171">
        <v>0</v>
      </c>
      <c r="FM171">
        <v>0</v>
      </c>
      <c r="FN171">
        <v>0</v>
      </c>
      <c r="FO171">
        <v>0</v>
      </c>
      <c r="FP171">
        <v>0</v>
      </c>
      <c r="FQ171">
        <v>0</v>
      </c>
      <c r="FR171">
        <v>0</v>
      </c>
      <c r="FS171">
        <v>0</v>
      </c>
      <c r="FT171">
        <v>0</v>
      </c>
      <c r="FU171">
        <v>0</v>
      </c>
      <c r="FV171">
        <v>0</v>
      </c>
    </row>
    <row r="172" spans="1:178" x14ac:dyDescent="0.25">
      <c r="A172" t="s">
        <v>213</v>
      </c>
      <c r="B172" t="s">
        <v>196</v>
      </c>
      <c r="C172" t="s">
        <v>185</v>
      </c>
      <c r="D172" t="s">
        <v>29</v>
      </c>
      <c r="E172" t="s">
        <v>212</v>
      </c>
      <c r="F172" t="s">
        <v>192</v>
      </c>
      <c r="G172" t="s">
        <v>8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</v>
      </c>
      <c r="CE172">
        <v>0</v>
      </c>
      <c r="CF172">
        <v>0</v>
      </c>
      <c r="CG172">
        <v>0</v>
      </c>
      <c r="CH172">
        <v>0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  <c r="CS172">
        <v>0</v>
      </c>
      <c r="CT172">
        <v>0</v>
      </c>
      <c r="CU172">
        <v>0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>
        <v>0</v>
      </c>
      <c r="DC172">
        <v>0</v>
      </c>
      <c r="DD172">
        <v>0</v>
      </c>
      <c r="DE172">
        <v>0</v>
      </c>
      <c r="DF172">
        <v>0</v>
      </c>
      <c r="DG172">
        <v>0</v>
      </c>
      <c r="DH172">
        <v>0</v>
      </c>
      <c r="DI172">
        <v>0</v>
      </c>
      <c r="DJ172">
        <v>0</v>
      </c>
      <c r="DK172">
        <v>0</v>
      </c>
      <c r="DL172">
        <v>0</v>
      </c>
      <c r="DM172">
        <v>0</v>
      </c>
      <c r="DN172">
        <v>0</v>
      </c>
      <c r="DO172">
        <v>0</v>
      </c>
      <c r="DP172">
        <v>0</v>
      </c>
      <c r="DQ172">
        <v>0</v>
      </c>
      <c r="DR172">
        <v>0</v>
      </c>
      <c r="DS172">
        <v>0</v>
      </c>
      <c r="DT172">
        <v>0</v>
      </c>
      <c r="DU172">
        <v>0</v>
      </c>
      <c r="DV172">
        <v>0</v>
      </c>
      <c r="DW172">
        <v>0</v>
      </c>
      <c r="DX172">
        <v>0</v>
      </c>
      <c r="DY172">
        <v>0</v>
      </c>
      <c r="DZ172">
        <v>0</v>
      </c>
      <c r="EA172">
        <v>0</v>
      </c>
      <c r="EB172">
        <v>0</v>
      </c>
      <c r="EC172">
        <v>0</v>
      </c>
      <c r="ED172">
        <v>0</v>
      </c>
      <c r="EE172">
        <v>0</v>
      </c>
      <c r="EF172">
        <v>0</v>
      </c>
      <c r="EG172">
        <v>0</v>
      </c>
      <c r="EH172">
        <v>0</v>
      </c>
      <c r="EI172">
        <v>0</v>
      </c>
      <c r="EJ172">
        <v>0</v>
      </c>
      <c r="EK172">
        <v>0</v>
      </c>
      <c r="EL172">
        <v>0</v>
      </c>
      <c r="EM172">
        <v>0</v>
      </c>
      <c r="EN172">
        <v>0</v>
      </c>
      <c r="EO172">
        <v>0</v>
      </c>
      <c r="EP172">
        <v>0</v>
      </c>
      <c r="EQ172">
        <v>0</v>
      </c>
      <c r="ER172">
        <v>0</v>
      </c>
      <c r="ES172">
        <v>0</v>
      </c>
      <c r="ET172">
        <v>0</v>
      </c>
      <c r="EU172">
        <v>0</v>
      </c>
      <c r="EV172">
        <v>0</v>
      </c>
      <c r="EW172">
        <v>0</v>
      </c>
      <c r="EX172">
        <v>0</v>
      </c>
      <c r="EY172">
        <v>0</v>
      </c>
      <c r="EZ172">
        <v>0</v>
      </c>
      <c r="FA172">
        <v>0</v>
      </c>
      <c r="FB172">
        <v>0</v>
      </c>
      <c r="FC172">
        <v>0</v>
      </c>
      <c r="FD172">
        <v>0</v>
      </c>
      <c r="FE172">
        <v>0</v>
      </c>
      <c r="FF172">
        <v>0</v>
      </c>
      <c r="FG172">
        <v>0</v>
      </c>
      <c r="FH172">
        <v>0</v>
      </c>
      <c r="FI172">
        <v>0</v>
      </c>
      <c r="FJ172">
        <v>0</v>
      </c>
      <c r="FK172">
        <v>0</v>
      </c>
      <c r="FL172">
        <v>0</v>
      </c>
      <c r="FM172">
        <v>0</v>
      </c>
      <c r="FN172">
        <v>0</v>
      </c>
      <c r="FO172">
        <v>0</v>
      </c>
      <c r="FP172">
        <v>0</v>
      </c>
      <c r="FQ172">
        <v>0</v>
      </c>
      <c r="FR172">
        <v>0</v>
      </c>
      <c r="FS172">
        <v>0</v>
      </c>
      <c r="FT172">
        <v>0</v>
      </c>
      <c r="FU172">
        <v>0</v>
      </c>
      <c r="FV172">
        <v>0</v>
      </c>
    </row>
    <row r="173" spans="1:178" x14ac:dyDescent="0.25">
      <c r="A173" t="s">
        <v>213</v>
      </c>
      <c r="B173" t="s">
        <v>196</v>
      </c>
      <c r="C173" t="s">
        <v>185</v>
      </c>
      <c r="D173" t="s">
        <v>29</v>
      </c>
      <c r="E173" t="s">
        <v>212</v>
      </c>
      <c r="F173" t="s">
        <v>193</v>
      </c>
      <c r="G173" t="s">
        <v>8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0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  <c r="CS173">
        <v>0</v>
      </c>
      <c r="CT173">
        <v>0</v>
      </c>
      <c r="CU173">
        <v>0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>
        <v>0</v>
      </c>
      <c r="DC173">
        <v>0</v>
      </c>
      <c r="DD173">
        <v>0</v>
      </c>
      <c r="DE173">
        <v>0</v>
      </c>
      <c r="DF173">
        <v>0</v>
      </c>
      <c r="DG173">
        <v>0</v>
      </c>
      <c r="DH173">
        <v>0</v>
      </c>
      <c r="DI173">
        <v>0</v>
      </c>
      <c r="DJ173">
        <v>0</v>
      </c>
      <c r="DK173">
        <v>0</v>
      </c>
      <c r="DL173">
        <v>0</v>
      </c>
      <c r="DM173">
        <v>0</v>
      </c>
      <c r="DN173">
        <v>0</v>
      </c>
      <c r="DO173">
        <v>0</v>
      </c>
      <c r="DP173">
        <v>0</v>
      </c>
      <c r="DQ173">
        <v>0</v>
      </c>
      <c r="DR173">
        <v>0</v>
      </c>
      <c r="DS173">
        <v>0</v>
      </c>
      <c r="DT173">
        <v>0</v>
      </c>
      <c r="DU173">
        <v>0</v>
      </c>
      <c r="DV173">
        <v>0</v>
      </c>
      <c r="DW173">
        <v>0</v>
      </c>
      <c r="DX173">
        <v>0</v>
      </c>
      <c r="DY173">
        <v>0</v>
      </c>
      <c r="DZ173">
        <v>0</v>
      </c>
      <c r="EA173">
        <v>0</v>
      </c>
      <c r="EB173">
        <v>0</v>
      </c>
      <c r="EC173">
        <v>0</v>
      </c>
      <c r="ED173">
        <v>0</v>
      </c>
      <c r="EE173">
        <v>0</v>
      </c>
      <c r="EF173">
        <v>0</v>
      </c>
      <c r="EG173">
        <v>0</v>
      </c>
      <c r="EH173">
        <v>0</v>
      </c>
      <c r="EI173">
        <v>0</v>
      </c>
      <c r="EJ173">
        <v>0</v>
      </c>
      <c r="EK173">
        <v>0</v>
      </c>
      <c r="EL173">
        <v>0</v>
      </c>
      <c r="EM173">
        <v>0</v>
      </c>
      <c r="EN173">
        <v>0</v>
      </c>
      <c r="EO173">
        <v>0</v>
      </c>
      <c r="EP173">
        <v>0</v>
      </c>
      <c r="EQ173">
        <v>0</v>
      </c>
      <c r="ER173">
        <v>0</v>
      </c>
      <c r="ES173">
        <v>0</v>
      </c>
      <c r="ET173">
        <v>0</v>
      </c>
      <c r="EU173">
        <v>0</v>
      </c>
      <c r="EV173">
        <v>0</v>
      </c>
      <c r="EW173">
        <v>0</v>
      </c>
      <c r="EX173">
        <v>0</v>
      </c>
      <c r="EY173">
        <v>0</v>
      </c>
      <c r="EZ173">
        <v>0</v>
      </c>
      <c r="FA173">
        <v>0</v>
      </c>
      <c r="FB173">
        <v>0</v>
      </c>
      <c r="FC173">
        <v>0</v>
      </c>
      <c r="FD173">
        <v>0</v>
      </c>
      <c r="FE173">
        <v>0</v>
      </c>
      <c r="FF173">
        <v>0</v>
      </c>
      <c r="FG173">
        <v>0</v>
      </c>
      <c r="FH173">
        <v>0</v>
      </c>
      <c r="FI173">
        <v>0</v>
      </c>
      <c r="FJ173">
        <v>0</v>
      </c>
      <c r="FK173">
        <v>0</v>
      </c>
      <c r="FL173">
        <v>0</v>
      </c>
      <c r="FM173">
        <v>0</v>
      </c>
      <c r="FN173">
        <v>0</v>
      </c>
      <c r="FO173">
        <v>0</v>
      </c>
      <c r="FP173">
        <v>0</v>
      </c>
      <c r="FQ173">
        <v>0</v>
      </c>
      <c r="FR173">
        <v>0</v>
      </c>
      <c r="FS173">
        <v>0</v>
      </c>
      <c r="FT173">
        <v>0</v>
      </c>
      <c r="FU173">
        <v>0</v>
      </c>
      <c r="FV173">
        <v>0</v>
      </c>
    </row>
    <row r="174" spans="1:178" x14ac:dyDescent="0.25">
      <c r="A174" t="s">
        <v>213</v>
      </c>
      <c r="B174" t="s">
        <v>196</v>
      </c>
      <c r="C174" t="s">
        <v>185</v>
      </c>
      <c r="D174" t="s">
        <v>28</v>
      </c>
      <c r="E174" t="s">
        <v>212</v>
      </c>
      <c r="F174" t="s">
        <v>194</v>
      </c>
      <c r="G174" t="s">
        <v>8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0</v>
      </c>
      <c r="CA174">
        <v>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0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  <c r="CS174">
        <v>0</v>
      </c>
      <c r="CT174">
        <v>0</v>
      </c>
      <c r="CU174">
        <v>0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>
        <v>0</v>
      </c>
      <c r="DC174">
        <v>0</v>
      </c>
      <c r="DD174">
        <v>0</v>
      </c>
      <c r="DE174">
        <v>0</v>
      </c>
      <c r="DF174">
        <v>0</v>
      </c>
      <c r="DG174">
        <v>0</v>
      </c>
      <c r="DH174">
        <v>0</v>
      </c>
      <c r="DI174">
        <v>0</v>
      </c>
      <c r="DJ174">
        <v>0</v>
      </c>
      <c r="DK174">
        <v>0</v>
      </c>
      <c r="DL174">
        <v>0</v>
      </c>
      <c r="DM174">
        <v>0</v>
      </c>
      <c r="DN174">
        <v>0</v>
      </c>
      <c r="DO174">
        <v>0</v>
      </c>
      <c r="DP174">
        <v>0</v>
      </c>
      <c r="DQ174">
        <v>0</v>
      </c>
      <c r="DR174">
        <v>0</v>
      </c>
      <c r="DS174">
        <v>0</v>
      </c>
      <c r="DT174">
        <v>0</v>
      </c>
      <c r="DU174">
        <v>0</v>
      </c>
      <c r="DV174">
        <v>0</v>
      </c>
      <c r="DW174">
        <v>0</v>
      </c>
      <c r="DX174">
        <v>0</v>
      </c>
      <c r="DY174">
        <v>0</v>
      </c>
      <c r="DZ174">
        <v>0</v>
      </c>
      <c r="EA174">
        <v>0</v>
      </c>
      <c r="EB174">
        <v>0</v>
      </c>
      <c r="EC174">
        <v>0</v>
      </c>
      <c r="ED174">
        <v>0</v>
      </c>
      <c r="EE174">
        <v>0</v>
      </c>
      <c r="EF174">
        <v>0</v>
      </c>
      <c r="EG174">
        <v>0</v>
      </c>
      <c r="EH174">
        <v>0</v>
      </c>
      <c r="EI174">
        <v>0</v>
      </c>
      <c r="EJ174">
        <v>0</v>
      </c>
      <c r="EK174">
        <v>0</v>
      </c>
      <c r="EL174">
        <v>0</v>
      </c>
      <c r="EM174">
        <v>0</v>
      </c>
      <c r="EN174">
        <v>0</v>
      </c>
      <c r="EO174">
        <v>0</v>
      </c>
      <c r="EP174">
        <v>0</v>
      </c>
      <c r="EQ174">
        <v>0</v>
      </c>
      <c r="ER174">
        <v>0</v>
      </c>
      <c r="ES174">
        <v>0</v>
      </c>
      <c r="ET174">
        <v>0</v>
      </c>
      <c r="EU174">
        <v>0</v>
      </c>
      <c r="EV174">
        <v>0</v>
      </c>
      <c r="EW174">
        <v>0</v>
      </c>
      <c r="EX174">
        <v>0</v>
      </c>
      <c r="EY174">
        <v>0</v>
      </c>
      <c r="EZ174">
        <v>0</v>
      </c>
      <c r="FA174">
        <v>0</v>
      </c>
      <c r="FB174">
        <v>0</v>
      </c>
      <c r="FC174">
        <v>0</v>
      </c>
      <c r="FD174">
        <v>0</v>
      </c>
      <c r="FE174">
        <v>0</v>
      </c>
      <c r="FF174">
        <v>0</v>
      </c>
      <c r="FG174">
        <v>0</v>
      </c>
      <c r="FH174">
        <v>0</v>
      </c>
      <c r="FI174">
        <v>0</v>
      </c>
      <c r="FJ174">
        <v>0</v>
      </c>
      <c r="FK174">
        <v>0</v>
      </c>
      <c r="FL174">
        <v>0</v>
      </c>
      <c r="FM174">
        <v>0</v>
      </c>
      <c r="FN174">
        <v>0</v>
      </c>
      <c r="FO174">
        <v>0</v>
      </c>
      <c r="FP174">
        <v>0</v>
      </c>
      <c r="FQ174">
        <v>0</v>
      </c>
      <c r="FR174">
        <v>0</v>
      </c>
      <c r="FS174">
        <v>0</v>
      </c>
      <c r="FT174">
        <v>0</v>
      </c>
      <c r="FU174">
        <v>0</v>
      </c>
      <c r="FV174">
        <v>0</v>
      </c>
    </row>
    <row r="175" spans="1:178" x14ac:dyDescent="0.25">
      <c r="A175" t="s">
        <v>213</v>
      </c>
      <c r="B175" t="s">
        <v>196</v>
      </c>
      <c r="C175" t="s">
        <v>185</v>
      </c>
      <c r="D175" t="s">
        <v>28</v>
      </c>
      <c r="E175" t="s">
        <v>212</v>
      </c>
      <c r="F175" t="s">
        <v>195</v>
      </c>
      <c r="G175" t="s">
        <v>8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</v>
      </c>
      <c r="CA175">
        <v>0</v>
      </c>
      <c r="CB175">
        <v>0</v>
      </c>
      <c r="CC175">
        <v>0</v>
      </c>
      <c r="CD175">
        <v>0</v>
      </c>
      <c r="CE175">
        <v>0</v>
      </c>
      <c r="CF175">
        <v>0</v>
      </c>
      <c r="CG175">
        <v>0</v>
      </c>
      <c r="CH175">
        <v>0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  <c r="CS175">
        <v>0</v>
      </c>
      <c r="CT175">
        <v>0</v>
      </c>
      <c r="CU175">
        <v>0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>
        <v>0</v>
      </c>
      <c r="DC175">
        <v>0</v>
      </c>
      <c r="DD175">
        <v>0</v>
      </c>
      <c r="DE175">
        <v>0</v>
      </c>
      <c r="DF175">
        <v>0</v>
      </c>
      <c r="DG175">
        <v>0</v>
      </c>
      <c r="DH175">
        <v>0</v>
      </c>
      <c r="DI175">
        <v>0</v>
      </c>
      <c r="DJ175">
        <v>0</v>
      </c>
      <c r="DK175">
        <v>0</v>
      </c>
      <c r="DL175">
        <v>0</v>
      </c>
      <c r="DM175">
        <v>0</v>
      </c>
      <c r="DN175">
        <v>0</v>
      </c>
      <c r="DO175">
        <v>0</v>
      </c>
      <c r="DP175">
        <v>0</v>
      </c>
      <c r="DQ175">
        <v>0</v>
      </c>
      <c r="DR175">
        <v>0</v>
      </c>
      <c r="DS175">
        <v>0</v>
      </c>
      <c r="DT175">
        <v>0</v>
      </c>
      <c r="DU175">
        <v>0</v>
      </c>
      <c r="DV175">
        <v>0</v>
      </c>
      <c r="DW175">
        <v>0</v>
      </c>
      <c r="DX175">
        <v>0</v>
      </c>
      <c r="DY175">
        <v>0</v>
      </c>
      <c r="DZ175">
        <v>0</v>
      </c>
      <c r="EA175">
        <v>0</v>
      </c>
      <c r="EB175">
        <v>0</v>
      </c>
      <c r="EC175">
        <v>0</v>
      </c>
      <c r="ED175">
        <v>0</v>
      </c>
      <c r="EE175">
        <v>0</v>
      </c>
      <c r="EF175">
        <v>0</v>
      </c>
      <c r="EG175">
        <v>0</v>
      </c>
      <c r="EH175">
        <v>0</v>
      </c>
      <c r="EI175">
        <v>0</v>
      </c>
      <c r="EJ175">
        <v>0</v>
      </c>
      <c r="EK175">
        <v>0</v>
      </c>
      <c r="EL175">
        <v>0</v>
      </c>
      <c r="EM175">
        <v>0</v>
      </c>
      <c r="EN175">
        <v>0</v>
      </c>
      <c r="EO175">
        <v>0</v>
      </c>
      <c r="EP175">
        <v>0</v>
      </c>
      <c r="EQ175">
        <v>0</v>
      </c>
      <c r="ER175">
        <v>0</v>
      </c>
      <c r="ES175">
        <v>0</v>
      </c>
      <c r="ET175">
        <v>0</v>
      </c>
      <c r="EU175">
        <v>0</v>
      </c>
      <c r="EV175">
        <v>0</v>
      </c>
      <c r="EW175">
        <v>0</v>
      </c>
      <c r="EX175">
        <v>0</v>
      </c>
      <c r="EY175">
        <v>0</v>
      </c>
      <c r="EZ175">
        <v>0</v>
      </c>
      <c r="FA175">
        <v>0</v>
      </c>
      <c r="FB175">
        <v>0</v>
      </c>
      <c r="FC175">
        <v>0</v>
      </c>
      <c r="FD175">
        <v>0</v>
      </c>
      <c r="FE175">
        <v>0</v>
      </c>
      <c r="FF175">
        <v>0</v>
      </c>
      <c r="FG175">
        <v>0</v>
      </c>
      <c r="FH175">
        <v>0</v>
      </c>
      <c r="FI175">
        <v>0</v>
      </c>
      <c r="FJ175">
        <v>0</v>
      </c>
      <c r="FK175">
        <v>0</v>
      </c>
      <c r="FL175">
        <v>0</v>
      </c>
      <c r="FM175">
        <v>0</v>
      </c>
      <c r="FN175">
        <v>0</v>
      </c>
      <c r="FO175">
        <v>0</v>
      </c>
      <c r="FP175">
        <v>0</v>
      </c>
      <c r="FQ175">
        <v>0</v>
      </c>
      <c r="FR175">
        <v>0</v>
      </c>
      <c r="FS175">
        <v>0</v>
      </c>
      <c r="FT175">
        <v>0</v>
      </c>
      <c r="FU175">
        <v>0</v>
      </c>
      <c r="FV175">
        <v>0</v>
      </c>
    </row>
    <row r="176" spans="1:178" x14ac:dyDescent="0.25">
      <c r="A176" t="s">
        <v>213</v>
      </c>
      <c r="B176" t="s">
        <v>196</v>
      </c>
      <c r="C176" t="s">
        <v>185</v>
      </c>
      <c r="D176" t="s">
        <v>28</v>
      </c>
      <c r="E176" t="s">
        <v>212</v>
      </c>
      <c r="F176" t="s">
        <v>192</v>
      </c>
      <c r="G176" t="s">
        <v>8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  <c r="CA176">
        <v>0</v>
      </c>
      <c r="CB176">
        <v>0</v>
      </c>
      <c r="CC176">
        <v>0</v>
      </c>
      <c r="CD176">
        <v>0</v>
      </c>
      <c r="CE176">
        <v>0</v>
      </c>
      <c r="CF176">
        <v>0</v>
      </c>
      <c r="CG176">
        <v>0</v>
      </c>
      <c r="CH176">
        <v>0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>
        <v>0</v>
      </c>
      <c r="DC176">
        <v>0</v>
      </c>
      <c r="DD176">
        <v>0</v>
      </c>
      <c r="DE176">
        <v>0</v>
      </c>
      <c r="DF176">
        <v>0</v>
      </c>
      <c r="DG176">
        <v>0</v>
      </c>
      <c r="DH176">
        <v>0</v>
      </c>
      <c r="DI176">
        <v>0</v>
      </c>
      <c r="DJ176">
        <v>0</v>
      </c>
      <c r="DK176">
        <v>0</v>
      </c>
      <c r="DL176">
        <v>0</v>
      </c>
      <c r="DM176">
        <v>0</v>
      </c>
      <c r="DN176">
        <v>0</v>
      </c>
      <c r="DO176">
        <v>0</v>
      </c>
      <c r="DP176">
        <v>0</v>
      </c>
      <c r="DQ176">
        <v>0</v>
      </c>
      <c r="DR176">
        <v>0</v>
      </c>
      <c r="DS176">
        <v>0</v>
      </c>
      <c r="DT176">
        <v>0</v>
      </c>
      <c r="DU176">
        <v>0</v>
      </c>
      <c r="DV176">
        <v>0</v>
      </c>
      <c r="DW176">
        <v>0</v>
      </c>
      <c r="DX176">
        <v>0</v>
      </c>
      <c r="DY176">
        <v>0</v>
      </c>
      <c r="DZ176">
        <v>0</v>
      </c>
      <c r="EA176">
        <v>0</v>
      </c>
      <c r="EB176">
        <v>0</v>
      </c>
      <c r="EC176">
        <v>0</v>
      </c>
      <c r="ED176">
        <v>0</v>
      </c>
      <c r="EE176">
        <v>0</v>
      </c>
      <c r="EF176">
        <v>0</v>
      </c>
      <c r="EG176">
        <v>0</v>
      </c>
      <c r="EH176">
        <v>0</v>
      </c>
      <c r="EI176">
        <v>0</v>
      </c>
      <c r="EJ176">
        <v>0</v>
      </c>
      <c r="EK176">
        <v>0</v>
      </c>
      <c r="EL176">
        <v>0</v>
      </c>
      <c r="EM176">
        <v>0</v>
      </c>
      <c r="EN176">
        <v>0</v>
      </c>
      <c r="EO176">
        <v>0</v>
      </c>
      <c r="EP176">
        <v>0</v>
      </c>
      <c r="EQ176">
        <v>0</v>
      </c>
      <c r="ER176">
        <v>0</v>
      </c>
      <c r="ES176">
        <v>0</v>
      </c>
      <c r="ET176">
        <v>0</v>
      </c>
      <c r="EU176">
        <v>0</v>
      </c>
      <c r="EV176">
        <v>0</v>
      </c>
      <c r="EW176">
        <v>0</v>
      </c>
      <c r="EX176">
        <v>0</v>
      </c>
      <c r="EY176">
        <v>0</v>
      </c>
      <c r="EZ176">
        <v>0</v>
      </c>
      <c r="FA176">
        <v>0</v>
      </c>
      <c r="FB176">
        <v>0</v>
      </c>
      <c r="FC176">
        <v>0</v>
      </c>
      <c r="FD176">
        <v>0</v>
      </c>
      <c r="FE176">
        <v>0</v>
      </c>
      <c r="FF176">
        <v>0</v>
      </c>
      <c r="FG176">
        <v>0</v>
      </c>
      <c r="FH176">
        <v>0</v>
      </c>
      <c r="FI176">
        <v>0</v>
      </c>
      <c r="FJ176">
        <v>0</v>
      </c>
      <c r="FK176">
        <v>0</v>
      </c>
      <c r="FL176">
        <v>0</v>
      </c>
      <c r="FM176">
        <v>0</v>
      </c>
      <c r="FN176">
        <v>0</v>
      </c>
      <c r="FO176">
        <v>0</v>
      </c>
      <c r="FP176">
        <v>0</v>
      </c>
      <c r="FQ176">
        <v>0</v>
      </c>
      <c r="FR176">
        <v>0</v>
      </c>
      <c r="FS176">
        <v>0</v>
      </c>
      <c r="FT176">
        <v>0</v>
      </c>
      <c r="FU176">
        <v>0</v>
      </c>
      <c r="FV176">
        <v>0</v>
      </c>
    </row>
    <row r="177" spans="1:178" x14ac:dyDescent="0.25">
      <c r="A177" t="s">
        <v>213</v>
      </c>
      <c r="B177" t="s">
        <v>196</v>
      </c>
      <c r="C177" t="s">
        <v>185</v>
      </c>
      <c r="D177" t="s">
        <v>28</v>
      </c>
      <c r="E177" t="s">
        <v>212</v>
      </c>
      <c r="F177" t="s">
        <v>193</v>
      </c>
      <c r="G177" t="s">
        <v>8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0</v>
      </c>
      <c r="BZ177">
        <v>0</v>
      </c>
      <c r="CA177">
        <v>0</v>
      </c>
      <c r="CB177">
        <v>0</v>
      </c>
      <c r="CC177">
        <v>0</v>
      </c>
      <c r="CD177">
        <v>0</v>
      </c>
      <c r="CE177">
        <v>0</v>
      </c>
      <c r="CF177">
        <v>0</v>
      </c>
      <c r="CG177">
        <v>0</v>
      </c>
      <c r="CH177">
        <v>0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  <c r="CS177">
        <v>0</v>
      </c>
      <c r="CT177">
        <v>0</v>
      </c>
      <c r="CU177">
        <v>0</v>
      </c>
      <c r="CV177">
        <v>0</v>
      </c>
      <c r="CW177">
        <v>0</v>
      </c>
      <c r="CX177">
        <v>0</v>
      </c>
      <c r="CY177">
        <v>0</v>
      </c>
      <c r="CZ177">
        <v>0</v>
      </c>
      <c r="DA177">
        <v>0</v>
      </c>
      <c r="DB177">
        <v>0</v>
      </c>
      <c r="DC177">
        <v>0</v>
      </c>
      <c r="DD177">
        <v>0</v>
      </c>
      <c r="DE177">
        <v>0</v>
      </c>
      <c r="DF177">
        <v>0</v>
      </c>
      <c r="DG177">
        <v>0</v>
      </c>
      <c r="DH177">
        <v>0</v>
      </c>
      <c r="DI177">
        <v>0</v>
      </c>
      <c r="DJ177">
        <v>0</v>
      </c>
      <c r="DK177">
        <v>0</v>
      </c>
      <c r="DL177">
        <v>0</v>
      </c>
      <c r="DM177">
        <v>0</v>
      </c>
      <c r="DN177">
        <v>0</v>
      </c>
      <c r="DO177">
        <v>0</v>
      </c>
      <c r="DP177">
        <v>0</v>
      </c>
      <c r="DQ177">
        <v>0</v>
      </c>
      <c r="DR177">
        <v>0</v>
      </c>
      <c r="DS177">
        <v>0</v>
      </c>
      <c r="DT177">
        <v>0</v>
      </c>
      <c r="DU177">
        <v>0</v>
      </c>
      <c r="DV177">
        <v>0</v>
      </c>
      <c r="DW177">
        <v>0</v>
      </c>
      <c r="DX177">
        <v>0</v>
      </c>
      <c r="DY177">
        <v>0</v>
      </c>
      <c r="DZ177">
        <v>0</v>
      </c>
      <c r="EA177">
        <v>0</v>
      </c>
      <c r="EB177">
        <v>0</v>
      </c>
      <c r="EC177">
        <v>0</v>
      </c>
      <c r="ED177">
        <v>0</v>
      </c>
      <c r="EE177">
        <v>0</v>
      </c>
      <c r="EF177">
        <v>0</v>
      </c>
      <c r="EG177">
        <v>0</v>
      </c>
      <c r="EH177">
        <v>0</v>
      </c>
      <c r="EI177">
        <v>0</v>
      </c>
      <c r="EJ177">
        <v>0</v>
      </c>
      <c r="EK177">
        <v>0</v>
      </c>
      <c r="EL177">
        <v>0</v>
      </c>
      <c r="EM177">
        <v>0</v>
      </c>
      <c r="EN177">
        <v>0</v>
      </c>
      <c r="EO177">
        <v>0</v>
      </c>
      <c r="EP177">
        <v>0</v>
      </c>
      <c r="EQ177">
        <v>0</v>
      </c>
      <c r="ER177">
        <v>0</v>
      </c>
      <c r="ES177">
        <v>0</v>
      </c>
      <c r="ET177">
        <v>0</v>
      </c>
      <c r="EU177">
        <v>0</v>
      </c>
      <c r="EV177">
        <v>0</v>
      </c>
      <c r="EW177">
        <v>0</v>
      </c>
      <c r="EX177">
        <v>0</v>
      </c>
      <c r="EY177">
        <v>0</v>
      </c>
      <c r="EZ177">
        <v>0</v>
      </c>
      <c r="FA177">
        <v>0</v>
      </c>
      <c r="FB177">
        <v>0</v>
      </c>
      <c r="FC177">
        <v>0</v>
      </c>
      <c r="FD177">
        <v>0</v>
      </c>
      <c r="FE177">
        <v>0</v>
      </c>
      <c r="FF177">
        <v>0</v>
      </c>
      <c r="FG177">
        <v>0</v>
      </c>
      <c r="FH177">
        <v>0</v>
      </c>
      <c r="FI177">
        <v>0</v>
      </c>
      <c r="FJ177">
        <v>0</v>
      </c>
      <c r="FK177">
        <v>0</v>
      </c>
      <c r="FL177">
        <v>0</v>
      </c>
      <c r="FM177">
        <v>0</v>
      </c>
      <c r="FN177">
        <v>0</v>
      </c>
      <c r="FO177">
        <v>0</v>
      </c>
      <c r="FP177">
        <v>0</v>
      </c>
      <c r="FQ177">
        <v>0</v>
      </c>
      <c r="FR177">
        <v>0</v>
      </c>
      <c r="FS177">
        <v>0</v>
      </c>
      <c r="FT177">
        <v>0</v>
      </c>
      <c r="FU177">
        <v>0</v>
      </c>
      <c r="FV177">
        <v>0</v>
      </c>
    </row>
    <row r="178" spans="1:178" x14ac:dyDescent="0.25">
      <c r="A178" t="s">
        <v>213</v>
      </c>
      <c r="B178" t="s">
        <v>196</v>
      </c>
      <c r="C178" t="s">
        <v>185</v>
      </c>
      <c r="D178" t="s">
        <v>34</v>
      </c>
      <c r="E178" t="s">
        <v>212</v>
      </c>
      <c r="F178" t="s">
        <v>194</v>
      </c>
      <c r="G178" t="s">
        <v>8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v>0</v>
      </c>
      <c r="CE178">
        <v>0</v>
      </c>
      <c r="CF178">
        <v>0</v>
      </c>
      <c r="CG178">
        <v>0</v>
      </c>
      <c r="CH178">
        <v>0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  <c r="CS178">
        <v>0</v>
      </c>
      <c r="CT178">
        <v>0</v>
      </c>
      <c r="CU178">
        <v>0</v>
      </c>
      <c r="CV178">
        <v>0</v>
      </c>
      <c r="CW178">
        <v>0</v>
      </c>
      <c r="CX178">
        <v>0</v>
      </c>
      <c r="CY178">
        <v>0</v>
      </c>
      <c r="CZ178">
        <v>0</v>
      </c>
      <c r="DA178">
        <v>0</v>
      </c>
      <c r="DB178">
        <v>0</v>
      </c>
      <c r="DC178">
        <v>0</v>
      </c>
      <c r="DD178">
        <v>0</v>
      </c>
      <c r="DE178">
        <v>0</v>
      </c>
      <c r="DF178">
        <v>0</v>
      </c>
      <c r="DG178">
        <v>0</v>
      </c>
      <c r="DH178">
        <v>0</v>
      </c>
      <c r="DI178">
        <v>0</v>
      </c>
      <c r="DJ178">
        <v>0</v>
      </c>
      <c r="DK178">
        <v>0</v>
      </c>
      <c r="DL178">
        <v>0</v>
      </c>
      <c r="DM178">
        <v>0</v>
      </c>
      <c r="DN178">
        <v>0</v>
      </c>
      <c r="DO178">
        <v>0</v>
      </c>
      <c r="DP178">
        <v>0</v>
      </c>
      <c r="DQ178">
        <v>0</v>
      </c>
      <c r="DR178">
        <v>0</v>
      </c>
      <c r="DS178">
        <v>0</v>
      </c>
      <c r="DT178">
        <v>0</v>
      </c>
      <c r="DU178">
        <v>0</v>
      </c>
      <c r="DV178">
        <v>0</v>
      </c>
      <c r="DW178">
        <v>0</v>
      </c>
      <c r="DX178">
        <v>0</v>
      </c>
      <c r="DY178">
        <v>0</v>
      </c>
      <c r="DZ178">
        <v>0</v>
      </c>
      <c r="EA178">
        <v>0</v>
      </c>
      <c r="EB178">
        <v>0</v>
      </c>
      <c r="EC178">
        <v>0</v>
      </c>
      <c r="ED178">
        <v>0</v>
      </c>
      <c r="EE178">
        <v>0</v>
      </c>
      <c r="EF178">
        <v>0</v>
      </c>
      <c r="EG178">
        <v>0</v>
      </c>
      <c r="EH178">
        <v>0</v>
      </c>
      <c r="EI178">
        <v>0</v>
      </c>
      <c r="EJ178">
        <v>0</v>
      </c>
      <c r="EK178">
        <v>0</v>
      </c>
      <c r="EL178">
        <v>0</v>
      </c>
      <c r="EM178">
        <v>0</v>
      </c>
      <c r="EN178">
        <v>0</v>
      </c>
      <c r="EO178">
        <v>0</v>
      </c>
      <c r="EP178">
        <v>0</v>
      </c>
      <c r="EQ178">
        <v>0</v>
      </c>
      <c r="ER178">
        <v>0</v>
      </c>
      <c r="ES178">
        <v>0</v>
      </c>
      <c r="ET178">
        <v>0</v>
      </c>
      <c r="EU178">
        <v>0</v>
      </c>
      <c r="EV178">
        <v>0</v>
      </c>
      <c r="EW178">
        <v>0</v>
      </c>
      <c r="EX178">
        <v>0</v>
      </c>
      <c r="EY178">
        <v>0</v>
      </c>
      <c r="EZ178">
        <v>0</v>
      </c>
      <c r="FA178">
        <v>0</v>
      </c>
      <c r="FB178">
        <v>0</v>
      </c>
      <c r="FC178">
        <v>0</v>
      </c>
      <c r="FD178">
        <v>0</v>
      </c>
      <c r="FE178">
        <v>0</v>
      </c>
      <c r="FF178">
        <v>0</v>
      </c>
      <c r="FG178">
        <v>0</v>
      </c>
      <c r="FH178">
        <v>0</v>
      </c>
      <c r="FI178">
        <v>0</v>
      </c>
      <c r="FJ178">
        <v>0</v>
      </c>
      <c r="FK178">
        <v>0</v>
      </c>
      <c r="FL178">
        <v>0</v>
      </c>
      <c r="FM178">
        <v>0</v>
      </c>
      <c r="FN178">
        <v>0</v>
      </c>
      <c r="FO178">
        <v>0</v>
      </c>
      <c r="FP178">
        <v>0</v>
      </c>
      <c r="FQ178">
        <v>0</v>
      </c>
      <c r="FR178">
        <v>0</v>
      </c>
      <c r="FS178">
        <v>0</v>
      </c>
      <c r="FT178">
        <v>0</v>
      </c>
      <c r="FU178">
        <v>0</v>
      </c>
      <c r="FV178">
        <v>0</v>
      </c>
    </row>
    <row r="179" spans="1:178" x14ac:dyDescent="0.25">
      <c r="A179" t="s">
        <v>213</v>
      </c>
      <c r="B179" t="s">
        <v>196</v>
      </c>
      <c r="C179" t="s">
        <v>185</v>
      </c>
      <c r="D179" t="s">
        <v>34</v>
      </c>
      <c r="E179" t="s">
        <v>212</v>
      </c>
      <c r="F179" t="s">
        <v>195</v>
      </c>
      <c r="G179" t="s">
        <v>8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CJ179">
        <v>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  <c r="CS179">
        <v>0</v>
      </c>
      <c r="CT179">
        <v>0</v>
      </c>
      <c r="CU179">
        <v>0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>
        <v>0</v>
      </c>
      <c r="DC179">
        <v>0</v>
      </c>
      <c r="DD179">
        <v>0</v>
      </c>
      <c r="DE179">
        <v>0</v>
      </c>
      <c r="DF179">
        <v>0</v>
      </c>
      <c r="DG179">
        <v>0</v>
      </c>
      <c r="DH179">
        <v>0</v>
      </c>
      <c r="DI179">
        <v>0</v>
      </c>
      <c r="DJ179">
        <v>0</v>
      </c>
      <c r="DK179">
        <v>0</v>
      </c>
      <c r="DL179">
        <v>0</v>
      </c>
      <c r="DM179">
        <v>0</v>
      </c>
      <c r="DN179">
        <v>0</v>
      </c>
      <c r="DO179">
        <v>0</v>
      </c>
      <c r="DP179">
        <v>0</v>
      </c>
      <c r="DQ179">
        <v>0</v>
      </c>
      <c r="DR179">
        <v>0</v>
      </c>
      <c r="DS179">
        <v>0</v>
      </c>
      <c r="DT179">
        <v>0</v>
      </c>
      <c r="DU179">
        <v>0</v>
      </c>
      <c r="DV179">
        <v>0</v>
      </c>
      <c r="DW179">
        <v>0</v>
      </c>
      <c r="DX179">
        <v>0</v>
      </c>
      <c r="DY179">
        <v>0</v>
      </c>
      <c r="DZ179">
        <v>0</v>
      </c>
      <c r="EA179">
        <v>0</v>
      </c>
      <c r="EB179">
        <v>0</v>
      </c>
      <c r="EC179">
        <v>0</v>
      </c>
      <c r="ED179">
        <v>0</v>
      </c>
      <c r="EE179">
        <v>0</v>
      </c>
      <c r="EF179">
        <v>0</v>
      </c>
      <c r="EG179">
        <v>0</v>
      </c>
      <c r="EH179">
        <v>0</v>
      </c>
      <c r="EI179">
        <v>0</v>
      </c>
      <c r="EJ179">
        <v>0</v>
      </c>
      <c r="EK179">
        <v>0</v>
      </c>
      <c r="EL179">
        <v>0</v>
      </c>
      <c r="EM179">
        <v>0</v>
      </c>
      <c r="EN179">
        <v>0</v>
      </c>
      <c r="EO179">
        <v>0</v>
      </c>
      <c r="EP179">
        <v>0</v>
      </c>
      <c r="EQ179">
        <v>0</v>
      </c>
      <c r="ER179">
        <v>0</v>
      </c>
      <c r="ES179">
        <v>0</v>
      </c>
      <c r="ET179">
        <v>0</v>
      </c>
      <c r="EU179">
        <v>0</v>
      </c>
      <c r="EV179">
        <v>0</v>
      </c>
      <c r="EW179">
        <v>0</v>
      </c>
      <c r="EX179">
        <v>0</v>
      </c>
      <c r="EY179">
        <v>0</v>
      </c>
      <c r="EZ179">
        <v>0</v>
      </c>
      <c r="FA179">
        <v>0</v>
      </c>
      <c r="FB179">
        <v>0</v>
      </c>
      <c r="FC179">
        <v>0</v>
      </c>
      <c r="FD179">
        <v>0</v>
      </c>
      <c r="FE179">
        <v>0</v>
      </c>
      <c r="FF179">
        <v>0</v>
      </c>
      <c r="FG179">
        <v>0</v>
      </c>
      <c r="FH179">
        <v>0</v>
      </c>
      <c r="FI179">
        <v>0</v>
      </c>
      <c r="FJ179">
        <v>0</v>
      </c>
      <c r="FK179">
        <v>0</v>
      </c>
      <c r="FL179">
        <v>0</v>
      </c>
      <c r="FM179">
        <v>0</v>
      </c>
      <c r="FN179">
        <v>0</v>
      </c>
      <c r="FO179">
        <v>0</v>
      </c>
      <c r="FP179">
        <v>0</v>
      </c>
      <c r="FQ179">
        <v>0</v>
      </c>
      <c r="FR179">
        <v>0</v>
      </c>
      <c r="FS179">
        <v>0</v>
      </c>
      <c r="FT179">
        <v>0</v>
      </c>
      <c r="FU179">
        <v>0</v>
      </c>
      <c r="FV179">
        <v>0</v>
      </c>
    </row>
    <row r="180" spans="1:178" x14ac:dyDescent="0.25">
      <c r="A180" t="s">
        <v>213</v>
      </c>
      <c r="B180" t="s">
        <v>196</v>
      </c>
      <c r="C180" t="s">
        <v>185</v>
      </c>
      <c r="D180" t="s">
        <v>34</v>
      </c>
      <c r="E180" t="s">
        <v>212</v>
      </c>
      <c r="F180" t="s">
        <v>192</v>
      </c>
      <c r="G180" t="s">
        <v>8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BX180">
        <v>0</v>
      </c>
      <c r="BY180">
        <v>0</v>
      </c>
      <c r="BZ180">
        <v>0</v>
      </c>
      <c r="CA180">
        <v>0</v>
      </c>
      <c r="CB180">
        <v>0</v>
      </c>
      <c r="CC180">
        <v>0</v>
      </c>
      <c r="CD180">
        <v>0</v>
      </c>
      <c r="CE180">
        <v>0</v>
      </c>
      <c r="CF180">
        <v>0</v>
      </c>
      <c r="CG180">
        <v>0</v>
      </c>
      <c r="CH180">
        <v>0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  <c r="CS180">
        <v>0</v>
      </c>
      <c r="CT180">
        <v>0</v>
      </c>
      <c r="CU180">
        <v>0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>
        <v>0</v>
      </c>
      <c r="DC180">
        <v>0</v>
      </c>
      <c r="DD180">
        <v>0</v>
      </c>
      <c r="DE180">
        <v>0</v>
      </c>
      <c r="DF180">
        <v>0</v>
      </c>
      <c r="DG180">
        <v>0</v>
      </c>
      <c r="DH180">
        <v>0</v>
      </c>
      <c r="DI180">
        <v>0</v>
      </c>
      <c r="DJ180">
        <v>0</v>
      </c>
      <c r="DK180">
        <v>0</v>
      </c>
      <c r="DL180">
        <v>0</v>
      </c>
      <c r="DM180">
        <v>0</v>
      </c>
      <c r="DN180">
        <v>0</v>
      </c>
      <c r="DO180">
        <v>0</v>
      </c>
      <c r="DP180">
        <v>0</v>
      </c>
      <c r="DQ180">
        <v>0</v>
      </c>
      <c r="DR180">
        <v>0</v>
      </c>
      <c r="DS180">
        <v>0</v>
      </c>
      <c r="DT180">
        <v>0</v>
      </c>
      <c r="DU180">
        <v>0</v>
      </c>
      <c r="DV180">
        <v>0</v>
      </c>
      <c r="DW180">
        <v>0</v>
      </c>
      <c r="DX180">
        <v>0</v>
      </c>
      <c r="DY180">
        <v>0</v>
      </c>
      <c r="DZ180">
        <v>0</v>
      </c>
      <c r="EA180">
        <v>0</v>
      </c>
      <c r="EB180">
        <v>0</v>
      </c>
      <c r="EC180">
        <v>0</v>
      </c>
      <c r="ED180">
        <v>0</v>
      </c>
      <c r="EE180">
        <v>0</v>
      </c>
      <c r="EF180">
        <v>0</v>
      </c>
      <c r="EG180">
        <v>0</v>
      </c>
      <c r="EH180">
        <v>0</v>
      </c>
      <c r="EI180">
        <v>0</v>
      </c>
      <c r="EJ180">
        <v>0</v>
      </c>
      <c r="EK180">
        <v>0</v>
      </c>
      <c r="EL180">
        <v>0</v>
      </c>
      <c r="EM180">
        <v>0</v>
      </c>
      <c r="EN180">
        <v>0</v>
      </c>
      <c r="EO180">
        <v>0</v>
      </c>
      <c r="EP180">
        <v>0</v>
      </c>
      <c r="EQ180">
        <v>0</v>
      </c>
      <c r="ER180">
        <v>0</v>
      </c>
      <c r="ES180">
        <v>0</v>
      </c>
      <c r="ET180">
        <v>0</v>
      </c>
      <c r="EU180">
        <v>0</v>
      </c>
      <c r="EV180">
        <v>0</v>
      </c>
      <c r="EW180">
        <v>0</v>
      </c>
      <c r="EX180">
        <v>0</v>
      </c>
      <c r="EY180">
        <v>0</v>
      </c>
      <c r="EZ180">
        <v>0</v>
      </c>
      <c r="FA180">
        <v>0</v>
      </c>
      <c r="FB180">
        <v>0</v>
      </c>
      <c r="FC180">
        <v>0</v>
      </c>
      <c r="FD180">
        <v>0</v>
      </c>
      <c r="FE180">
        <v>0</v>
      </c>
      <c r="FF180">
        <v>0</v>
      </c>
      <c r="FG180">
        <v>0</v>
      </c>
      <c r="FH180">
        <v>0</v>
      </c>
      <c r="FI180">
        <v>0</v>
      </c>
      <c r="FJ180">
        <v>0</v>
      </c>
      <c r="FK180">
        <v>0</v>
      </c>
      <c r="FL180">
        <v>0</v>
      </c>
      <c r="FM180">
        <v>0</v>
      </c>
      <c r="FN180">
        <v>0</v>
      </c>
      <c r="FO180">
        <v>0</v>
      </c>
      <c r="FP180">
        <v>0</v>
      </c>
      <c r="FQ180">
        <v>0</v>
      </c>
      <c r="FR180">
        <v>0</v>
      </c>
      <c r="FS180">
        <v>0</v>
      </c>
      <c r="FT180">
        <v>0</v>
      </c>
      <c r="FU180">
        <v>0</v>
      </c>
      <c r="FV180">
        <v>0</v>
      </c>
    </row>
    <row r="181" spans="1:178" x14ac:dyDescent="0.25">
      <c r="A181" t="s">
        <v>213</v>
      </c>
      <c r="B181" t="s">
        <v>196</v>
      </c>
      <c r="C181" t="s">
        <v>185</v>
      </c>
      <c r="D181" t="s">
        <v>34</v>
      </c>
      <c r="E181" t="s">
        <v>212</v>
      </c>
      <c r="F181" t="s">
        <v>193</v>
      </c>
      <c r="G181" t="s">
        <v>8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</v>
      </c>
      <c r="CA181">
        <v>0</v>
      </c>
      <c r="CB181">
        <v>0</v>
      </c>
      <c r="CC181">
        <v>0</v>
      </c>
      <c r="CD181">
        <v>0</v>
      </c>
      <c r="CE181">
        <v>0</v>
      </c>
      <c r="CF181">
        <v>0</v>
      </c>
      <c r="CG181">
        <v>0</v>
      </c>
      <c r="CH181">
        <v>0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  <c r="CS181">
        <v>0</v>
      </c>
      <c r="CT181">
        <v>0</v>
      </c>
      <c r="CU181">
        <v>0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>
        <v>0</v>
      </c>
      <c r="DC181">
        <v>0</v>
      </c>
      <c r="DD181">
        <v>0</v>
      </c>
      <c r="DE181">
        <v>0</v>
      </c>
      <c r="DF181">
        <v>0</v>
      </c>
      <c r="DG181">
        <v>0</v>
      </c>
      <c r="DH181">
        <v>0</v>
      </c>
      <c r="DI181">
        <v>0</v>
      </c>
      <c r="DJ181">
        <v>0</v>
      </c>
      <c r="DK181">
        <v>0</v>
      </c>
      <c r="DL181">
        <v>0</v>
      </c>
      <c r="DM181">
        <v>0</v>
      </c>
      <c r="DN181">
        <v>0</v>
      </c>
      <c r="DO181">
        <v>0</v>
      </c>
      <c r="DP181">
        <v>0</v>
      </c>
      <c r="DQ181">
        <v>0</v>
      </c>
      <c r="DR181">
        <v>0</v>
      </c>
      <c r="DS181">
        <v>0</v>
      </c>
      <c r="DT181">
        <v>0</v>
      </c>
      <c r="DU181">
        <v>0</v>
      </c>
      <c r="DV181">
        <v>0</v>
      </c>
      <c r="DW181">
        <v>0</v>
      </c>
      <c r="DX181">
        <v>0</v>
      </c>
      <c r="DY181">
        <v>0</v>
      </c>
      <c r="DZ181">
        <v>0</v>
      </c>
      <c r="EA181">
        <v>0</v>
      </c>
      <c r="EB181">
        <v>0</v>
      </c>
      <c r="EC181">
        <v>0</v>
      </c>
      <c r="ED181">
        <v>0</v>
      </c>
      <c r="EE181">
        <v>0</v>
      </c>
      <c r="EF181">
        <v>0</v>
      </c>
      <c r="EG181">
        <v>0</v>
      </c>
      <c r="EH181">
        <v>0</v>
      </c>
      <c r="EI181">
        <v>0</v>
      </c>
      <c r="EJ181">
        <v>0</v>
      </c>
      <c r="EK181">
        <v>0</v>
      </c>
      <c r="EL181">
        <v>0</v>
      </c>
      <c r="EM181">
        <v>0</v>
      </c>
      <c r="EN181">
        <v>0</v>
      </c>
      <c r="EO181">
        <v>0</v>
      </c>
      <c r="EP181">
        <v>0</v>
      </c>
      <c r="EQ181">
        <v>0</v>
      </c>
      <c r="ER181">
        <v>0</v>
      </c>
      <c r="ES181">
        <v>0</v>
      </c>
      <c r="ET181">
        <v>0</v>
      </c>
      <c r="EU181">
        <v>0</v>
      </c>
      <c r="EV181">
        <v>0</v>
      </c>
      <c r="EW181">
        <v>0</v>
      </c>
      <c r="EX181">
        <v>0</v>
      </c>
      <c r="EY181">
        <v>0</v>
      </c>
      <c r="EZ181">
        <v>0</v>
      </c>
      <c r="FA181">
        <v>0</v>
      </c>
      <c r="FB181">
        <v>0</v>
      </c>
      <c r="FC181">
        <v>0</v>
      </c>
      <c r="FD181">
        <v>0</v>
      </c>
      <c r="FE181">
        <v>0</v>
      </c>
      <c r="FF181">
        <v>0</v>
      </c>
      <c r="FG181">
        <v>0</v>
      </c>
      <c r="FH181">
        <v>0</v>
      </c>
      <c r="FI181">
        <v>0</v>
      </c>
      <c r="FJ181">
        <v>0</v>
      </c>
      <c r="FK181">
        <v>0</v>
      </c>
      <c r="FL181">
        <v>0</v>
      </c>
      <c r="FM181">
        <v>0</v>
      </c>
      <c r="FN181">
        <v>0</v>
      </c>
      <c r="FO181">
        <v>0</v>
      </c>
      <c r="FP181">
        <v>0</v>
      </c>
      <c r="FQ181">
        <v>0</v>
      </c>
      <c r="FR181">
        <v>0</v>
      </c>
      <c r="FS181">
        <v>0</v>
      </c>
      <c r="FT181">
        <v>0</v>
      </c>
      <c r="FU181">
        <v>0</v>
      </c>
      <c r="FV181">
        <v>0</v>
      </c>
    </row>
    <row r="182" spans="1:178" x14ac:dyDescent="0.25">
      <c r="A182" t="s">
        <v>213</v>
      </c>
      <c r="B182" t="s">
        <v>196</v>
      </c>
      <c r="C182" t="s">
        <v>185</v>
      </c>
      <c r="D182" t="s">
        <v>33</v>
      </c>
      <c r="E182" t="s">
        <v>212</v>
      </c>
      <c r="F182" t="s">
        <v>194</v>
      </c>
      <c r="G182" t="s">
        <v>8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0</v>
      </c>
      <c r="BZ182">
        <v>0</v>
      </c>
      <c r="CA182">
        <v>0</v>
      </c>
      <c r="CB182">
        <v>0</v>
      </c>
      <c r="CC182">
        <v>0</v>
      </c>
      <c r="CD182">
        <v>0</v>
      </c>
      <c r="CE182">
        <v>0</v>
      </c>
      <c r="CF182">
        <v>0</v>
      </c>
      <c r="CG182">
        <v>0</v>
      </c>
      <c r="CH182">
        <v>0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  <c r="CS182">
        <v>0</v>
      </c>
      <c r="CT182">
        <v>0</v>
      </c>
      <c r="CU182">
        <v>0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>
        <v>0</v>
      </c>
      <c r="DC182">
        <v>0</v>
      </c>
      <c r="DD182">
        <v>0</v>
      </c>
      <c r="DE182">
        <v>0</v>
      </c>
      <c r="DF182">
        <v>0</v>
      </c>
      <c r="DG182">
        <v>0</v>
      </c>
      <c r="DH182">
        <v>0</v>
      </c>
      <c r="DI182">
        <v>0</v>
      </c>
      <c r="DJ182">
        <v>0</v>
      </c>
      <c r="DK182">
        <v>0</v>
      </c>
      <c r="DL182">
        <v>0</v>
      </c>
      <c r="DM182">
        <v>0</v>
      </c>
      <c r="DN182">
        <v>0</v>
      </c>
      <c r="DO182">
        <v>0</v>
      </c>
      <c r="DP182">
        <v>0</v>
      </c>
      <c r="DQ182">
        <v>0</v>
      </c>
      <c r="DR182">
        <v>0</v>
      </c>
      <c r="DS182">
        <v>0</v>
      </c>
      <c r="DT182">
        <v>0</v>
      </c>
      <c r="DU182">
        <v>0</v>
      </c>
      <c r="DV182">
        <v>0</v>
      </c>
      <c r="DW182">
        <v>0</v>
      </c>
      <c r="DX182">
        <v>0</v>
      </c>
      <c r="DY182">
        <v>0</v>
      </c>
      <c r="DZ182">
        <v>0</v>
      </c>
      <c r="EA182">
        <v>0</v>
      </c>
      <c r="EB182">
        <v>0</v>
      </c>
      <c r="EC182">
        <v>0</v>
      </c>
      <c r="ED182">
        <v>0</v>
      </c>
      <c r="EE182">
        <v>0</v>
      </c>
      <c r="EF182">
        <v>0</v>
      </c>
      <c r="EG182">
        <v>0</v>
      </c>
      <c r="EH182">
        <v>0</v>
      </c>
      <c r="EI182">
        <v>0</v>
      </c>
      <c r="EJ182">
        <v>0</v>
      </c>
      <c r="EK182">
        <v>0</v>
      </c>
      <c r="EL182">
        <v>0</v>
      </c>
      <c r="EM182">
        <v>0</v>
      </c>
      <c r="EN182">
        <v>0</v>
      </c>
      <c r="EO182">
        <v>0</v>
      </c>
      <c r="EP182">
        <v>0</v>
      </c>
      <c r="EQ182">
        <v>0</v>
      </c>
      <c r="ER182">
        <v>0</v>
      </c>
      <c r="ES182">
        <v>0</v>
      </c>
      <c r="ET182">
        <v>0</v>
      </c>
      <c r="EU182">
        <v>0</v>
      </c>
      <c r="EV182">
        <v>0</v>
      </c>
      <c r="EW182">
        <v>0</v>
      </c>
      <c r="EX182">
        <v>0</v>
      </c>
      <c r="EY182">
        <v>0</v>
      </c>
      <c r="EZ182">
        <v>0</v>
      </c>
      <c r="FA182">
        <v>0</v>
      </c>
      <c r="FB182">
        <v>0</v>
      </c>
      <c r="FC182">
        <v>0</v>
      </c>
      <c r="FD182">
        <v>0</v>
      </c>
      <c r="FE182">
        <v>0</v>
      </c>
      <c r="FF182">
        <v>0</v>
      </c>
      <c r="FG182">
        <v>0</v>
      </c>
      <c r="FH182">
        <v>0</v>
      </c>
      <c r="FI182">
        <v>0</v>
      </c>
      <c r="FJ182">
        <v>0</v>
      </c>
      <c r="FK182">
        <v>0</v>
      </c>
      <c r="FL182">
        <v>0</v>
      </c>
      <c r="FM182">
        <v>0</v>
      </c>
      <c r="FN182">
        <v>0</v>
      </c>
      <c r="FO182">
        <v>0</v>
      </c>
      <c r="FP182">
        <v>0</v>
      </c>
      <c r="FQ182">
        <v>0</v>
      </c>
      <c r="FR182">
        <v>0</v>
      </c>
      <c r="FS182">
        <v>0</v>
      </c>
      <c r="FT182">
        <v>0</v>
      </c>
      <c r="FU182">
        <v>0</v>
      </c>
      <c r="FV182">
        <v>0</v>
      </c>
    </row>
    <row r="183" spans="1:178" x14ac:dyDescent="0.25">
      <c r="A183" t="s">
        <v>213</v>
      </c>
      <c r="B183" t="s">
        <v>196</v>
      </c>
      <c r="C183" t="s">
        <v>185</v>
      </c>
      <c r="D183" t="s">
        <v>33</v>
      </c>
      <c r="E183" t="s">
        <v>212</v>
      </c>
      <c r="F183" t="s">
        <v>195</v>
      </c>
      <c r="G183" t="s">
        <v>8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</v>
      </c>
      <c r="CC183">
        <v>0</v>
      </c>
      <c r="CD183">
        <v>0</v>
      </c>
      <c r="CE183">
        <v>0</v>
      </c>
      <c r="CF183">
        <v>0</v>
      </c>
      <c r="CG183">
        <v>0</v>
      </c>
      <c r="CH183">
        <v>0</v>
      </c>
      <c r="CI183">
        <v>0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  <c r="CS183">
        <v>0</v>
      </c>
      <c r="CT183">
        <v>0</v>
      </c>
      <c r="CU183">
        <v>0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>
        <v>0</v>
      </c>
      <c r="DC183">
        <v>0</v>
      </c>
      <c r="DD183">
        <v>0</v>
      </c>
      <c r="DE183">
        <v>0</v>
      </c>
      <c r="DF183">
        <v>0</v>
      </c>
      <c r="DG183">
        <v>0</v>
      </c>
      <c r="DH183">
        <v>0</v>
      </c>
      <c r="DI183">
        <v>0</v>
      </c>
      <c r="DJ183">
        <v>0</v>
      </c>
      <c r="DK183">
        <v>0</v>
      </c>
      <c r="DL183">
        <v>0</v>
      </c>
      <c r="DM183">
        <v>0</v>
      </c>
      <c r="DN183">
        <v>0</v>
      </c>
      <c r="DO183">
        <v>0</v>
      </c>
      <c r="DP183">
        <v>0</v>
      </c>
      <c r="DQ183">
        <v>0</v>
      </c>
      <c r="DR183">
        <v>0</v>
      </c>
      <c r="DS183">
        <v>0</v>
      </c>
      <c r="DT183">
        <v>0</v>
      </c>
      <c r="DU183">
        <v>0</v>
      </c>
      <c r="DV183">
        <v>0</v>
      </c>
      <c r="DW183">
        <v>0</v>
      </c>
      <c r="DX183">
        <v>0</v>
      </c>
      <c r="DY183">
        <v>0</v>
      </c>
      <c r="DZ183">
        <v>0</v>
      </c>
      <c r="EA183">
        <v>0</v>
      </c>
      <c r="EB183">
        <v>0</v>
      </c>
      <c r="EC183">
        <v>0</v>
      </c>
      <c r="ED183">
        <v>0</v>
      </c>
      <c r="EE183">
        <v>0</v>
      </c>
      <c r="EF183">
        <v>0</v>
      </c>
      <c r="EG183">
        <v>0</v>
      </c>
      <c r="EH183">
        <v>0</v>
      </c>
      <c r="EI183">
        <v>0</v>
      </c>
      <c r="EJ183">
        <v>0</v>
      </c>
      <c r="EK183">
        <v>0</v>
      </c>
      <c r="EL183">
        <v>0</v>
      </c>
      <c r="EM183">
        <v>0</v>
      </c>
      <c r="EN183">
        <v>0</v>
      </c>
      <c r="EO183">
        <v>0</v>
      </c>
      <c r="EP183">
        <v>0</v>
      </c>
      <c r="EQ183">
        <v>0</v>
      </c>
      <c r="ER183">
        <v>0</v>
      </c>
      <c r="ES183">
        <v>0</v>
      </c>
      <c r="ET183">
        <v>0</v>
      </c>
      <c r="EU183">
        <v>0</v>
      </c>
      <c r="EV183">
        <v>0</v>
      </c>
      <c r="EW183">
        <v>0</v>
      </c>
      <c r="EX183">
        <v>0</v>
      </c>
      <c r="EY183">
        <v>0</v>
      </c>
      <c r="EZ183">
        <v>0</v>
      </c>
      <c r="FA183">
        <v>0</v>
      </c>
      <c r="FB183">
        <v>0</v>
      </c>
      <c r="FC183">
        <v>0</v>
      </c>
      <c r="FD183">
        <v>0</v>
      </c>
      <c r="FE183">
        <v>0</v>
      </c>
      <c r="FF183">
        <v>0</v>
      </c>
      <c r="FG183">
        <v>0</v>
      </c>
      <c r="FH183">
        <v>0</v>
      </c>
      <c r="FI183">
        <v>0</v>
      </c>
      <c r="FJ183">
        <v>0</v>
      </c>
      <c r="FK183">
        <v>0</v>
      </c>
      <c r="FL183">
        <v>0</v>
      </c>
      <c r="FM183">
        <v>0</v>
      </c>
      <c r="FN183">
        <v>0</v>
      </c>
      <c r="FO183">
        <v>0</v>
      </c>
      <c r="FP183">
        <v>0</v>
      </c>
      <c r="FQ183">
        <v>0</v>
      </c>
      <c r="FR183">
        <v>0</v>
      </c>
      <c r="FS183">
        <v>0</v>
      </c>
      <c r="FT183">
        <v>0</v>
      </c>
      <c r="FU183">
        <v>0</v>
      </c>
      <c r="FV183">
        <v>0</v>
      </c>
    </row>
    <row r="184" spans="1:178" x14ac:dyDescent="0.25">
      <c r="A184" t="s">
        <v>213</v>
      </c>
      <c r="B184" t="s">
        <v>196</v>
      </c>
      <c r="C184" t="s">
        <v>185</v>
      </c>
      <c r="D184" t="s">
        <v>33</v>
      </c>
      <c r="E184" t="s">
        <v>212</v>
      </c>
      <c r="F184" t="s">
        <v>192</v>
      </c>
      <c r="G184" t="s">
        <v>8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0</v>
      </c>
      <c r="BZ184">
        <v>0</v>
      </c>
      <c r="CA184">
        <v>0</v>
      </c>
      <c r="CB184">
        <v>0</v>
      </c>
      <c r="CC184">
        <v>0</v>
      </c>
      <c r="CD184">
        <v>0</v>
      </c>
      <c r="CE184">
        <v>0</v>
      </c>
      <c r="CF184">
        <v>0</v>
      </c>
      <c r="CG184">
        <v>0</v>
      </c>
      <c r="CH184">
        <v>0</v>
      </c>
      <c r="CI184">
        <v>0</v>
      </c>
      <c r="CJ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  <c r="CS184">
        <v>0</v>
      </c>
      <c r="CT184">
        <v>0</v>
      </c>
      <c r="CU184">
        <v>0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>
        <v>0</v>
      </c>
      <c r="DC184">
        <v>0</v>
      </c>
      <c r="DD184">
        <v>0</v>
      </c>
      <c r="DE184">
        <v>0</v>
      </c>
      <c r="DF184">
        <v>0</v>
      </c>
      <c r="DG184">
        <v>0</v>
      </c>
      <c r="DH184">
        <v>0</v>
      </c>
      <c r="DI184">
        <v>0</v>
      </c>
      <c r="DJ184">
        <v>0</v>
      </c>
      <c r="DK184">
        <v>0</v>
      </c>
      <c r="DL184">
        <v>0</v>
      </c>
      <c r="DM184">
        <v>0</v>
      </c>
      <c r="DN184">
        <v>0</v>
      </c>
      <c r="DO184">
        <v>0</v>
      </c>
      <c r="DP184">
        <v>0</v>
      </c>
      <c r="DQ184">
        <v>0</v>
      </c>
      <c r="DR184">
        <v>0</v>
      </c>
      <c r="DS184">
        <v>0</v>
      </c>
      <c r="DT184">
        <v>0</v>
      </c>
      <c r="DU184">
        <v>0</v>
      </c>
      <c r="DV184">
        <v>0</v>
      </c>
      <c r="DW184">
        <v>0</v>
      </c>
      <c r="DX184">
        <v>0</v>
      </c>
      <c r="DY184">
        <v>0</v>
      </c>
      <c r="DZ184">
        <v>0</v>
      </c>
      <c r="EA184">
        <v>0</v>
      </c>
      <c r="EB184">
        <v>0</v>
      </c>
      <c r="EC184">
        <v>0</v>
      </c>
      <c r="ED184">
        <v>0</v>
      </c>
      <c r="EE184">
        <v>0</v>
      </c>
      <c r="EF184">
        <v>0</v>
      </c>
      <c r="EG184">
        <v>0</v>
      </c>
      <c r="EH184">
        <v>0</v>
      </c>
      <c r="EI184">
        <v>0</v>
      </c>
      <c r="EJ184">
        <v>0</v>
      </c>
      <c r="EK184">
        <v>0</v>
      </c>
      <c r="EL184">
        <v>0</v>
      </c>
      <c r="EM184">
        <v>0</v>
      </c>
      <c r="EN184">
        <v>0</v>
      </c>
      <c r="EO184">
        <v>0</v>
      </c>
      <c r="EP184">
        <v>0</v>
      </c>
      <c r="EQ184">
        <v>0</v>
      </c>
      <c r="ER184">
        <v>0</v>
      </c>
      <c r="ES184">
        <v>0</v>
      </c>
      <c r="ET184">
        <v>0</v>
      </c>
      <c r="EU184">
        <v>0</v>
      </c>
      <c r="EV184">
        <v>0</v>
      </c>
      <c r="EW184">
        <v>0</v>
      </c>
      <c r="EX184">
        <v>0</v>
      </c>
      <c r="EY184">
        <v>0</v>
      </c>
      <c r="EZ184">
        <v>0</v>
      </c>
      <c r="FA184">
        <v>0</v>
      </c>
      <c r="FB184">
        <v>0</v>
      </c>
      <c r="FC184">
        <v>0</v>
      </c>
      <c r="FD184">
        <v>0</v>
      </c>
      <c r="FE184">
        <v>0</v>
      </c>
      <c r="FF184">
        <v>0</v>
      </c>
      <c r="FG184">
        <v>0</v>
      </c>
      <c r="FH184">
        <v>0</v>
      </c>
      <c r="FI184">
        <v>0</v>
      </c>
      <c r="FJ184">
        <v>0</v>
      </c>
      <c r="FK184">
        <v>0</v>
      </c>
      <c r="FL184">
        <v>0</v>
      </c>
      <c r="FM184">
        <v>0</v>
      </c>
      <c r="FN184">
        <v>0</v>
      </c>
      <c r="FO184">
        <v>0</v>
      </c>
      <c r="FP184">
        <v>0</v>
      </c>
      <c r="FQ184">
        <v>0</v>
      </c>
      <c r="FR184">
        <v>0</v>
      </c>
      <c r="FS184">
        <v>0</v>
      </c>
      <c r="FT184">
        <v>0</v>
      </c>
      <c r="FU184">
        <v>0</v>
      </c>
      <c r="FV184">
        <v>0</v>
      </c>
    </row>
    <row r="185" spans="1:178" x14ac:dyDescent="0.25">
      <c r="A185" t="s">
        <v>213</v>
      </c>
      <c r="B185" t="s">
        <v>196</v>
      </c>
      <c r="C185" t="s">
        <v>185</v>
      </c>
      <c r="D185" t="s">
        <v>33</v>
      </c>
      <c r="E185" t="s">
        <v>212</v>
      </c>
      <c r="F185" t="s">
        <v>193</v>
      </c>
      <c r="G185" t="s">
        <v>8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</v>
      </c>
      <c r="CB185">
        <v>0</v>
      </c>
      <c r="CC185">
        <v>0</v>
      </c>
      <c r="CD185">
        <v>0</v>
      </c>
      <c r="CE185">
        <v>0</v>
      </c>
      <c r="CF185">
        <v>0</v>
      </c>
      <c r="CG185">
        <v>0</v>
      </c>
      <c r="CH185">
        <v>0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  <c r="CS185">
        <v>0</v>
      </c>
      <c r="CT185">
        <v>0</v>
      </c>
      <c r="CU185">
        <v>0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>
        <v>0</v>
      </c>
      <c r="DC185">
        <v>0</v>
      </c>
      <c r="DD185">
        <v>0</v>
      </c>
      <c r="DE185">
        <v>0</v>
      </c>
      <c r="DF185">
        <v>0</v>
      </c>
      <c r="DG185">
        <v>0</v>
      </c>
      <c r="DH185">
        <v>0</v>
      </c>
      <c r="DI185">
        <v>0</v>
      </c>
      <c r="DJ185">
        <v>0</v>
      </c>
      <c r="DK185">
        <v>0</v>
      </c>
      <c r="DL185">
        <v>0</v>
      </c>
      <c r="DM185">
        <v>0</v>
      </c>
      <c r="DN185">
        <v>0</v>
      </c>
      <c r="DO185">
        <v>0</v>
      </c>
      <c r="DP185">
        <v>0</v>
      </c>
      <c r="DQ185">
        <v>0</v>
      </c>
      <c r="DR185">
        <v>0</v>
      </c>
      <c r="DS185">
        <v>0</v>
      </c>
      <c r="DT185">
        <v>0</v>
      </c>
      <c r="DU185">
        <v>0</v>
      </c>
      <c r="DV185">
        <v>0</v>
      </c>
      <c r="DW185">
        <v>0</v>
      </c>
      <c r="DX185">
        <v>0</v>
      </c>
      <c r="DY185">
        <v>0</v>
      </c>
      <c r="DZ185">
        <v>0</v>
      </c>
      <c r="EA185">
        <v>0</v>
      </c>
      <c r="EB185">
        <v>0</v>
      </c>
      <c r="EC185">
        <v>0</v>
      </c>
      <c r="ED185">
        <v>0</v>
      </c>
      <c r="EE185">
        <v>0</v>
      </c>
      <c r="EF185">
        <v>0</v>
      </c>
      <c r="EG185">
        <v>0</v>
      </c>
      <c r="EH185">
        <v>0</v>
      </c>
      <c r="EI185">
        <v>0</v>
      </c>
      <c r="EJ185">
        <v>0</v>
      </c>
      <c r="EK185">
        <v>0</v>
      </c>
      <c r="EL185">
        <v>0</v>
      </c>
      <c r="EM185">
        <v>0</v>
      </c>
      <c r="EN185">
        <v>0</v>
      </c>
      <c r="EO185">
        <v>0</v>
      </c>
      <c r="EP185">
        <v>0</v>
      </c>
      <c r="EQ185">
        <v>0</v>
      </c>
      <c r="ER185">
        <v>0</v>
      </c>
      <c r="ES185">
        <v>0</v>
      </c>
      <c r="ET185">
        <v>0</v>
      </c>
      <c r="EU185">
        <v>0</v>
      </c>
      <c r="EV185">
        <v>0</v>
      </c>
      <c r="EW185">
        <v>0</v>
      </c>
      <c r="EX185">
        <v>0</v>
      </c>
      <c r="EY185">
        <v>0</v>
      </c>
      <c r="EZ185">
        <v>0</v>
      </c>
      <c r="FA185">
        <v>0</v>
      </c>
      <c r="FB185">
        <v>0</v>
      </c>
      <c r="FC185">
        <v>0</v>
      </c>
      <c r="FD185">
        <v>0</v>
      </c>
      <c r="FE185">
        <v>0</v>
      </c>
      <c r="FF185">
        <v>0</v>
      </c>
      <c r="FG185">
        <v>0</v>
      </c>
      <c r="FH185">
        <v>0</v>
      </c>
      <c r="FI185">
        <v>0</v>
      </c>
      <c r="FJ185">
        <v>0</v>
      </c>
      <c r="FK185">
        <v>0</v>
      </c>
      <c r="FL185">
        <v>0</v>
      </c>
      <c r="FM185">
        <v>0</v>
      </c>
      <c r="FN185">
        <v>0</v>
      </c>
      <c r="FO185">
        <v>0</v>
      </c>
      <c r="FP185">
        <v>0</v>
      </c>
      <c r="FQ185">
        <v>0</v>
      </c>
      <c r="FR185">
        <v>0</v>
      </c>
      <c r="FS185">
        <v>0</v>
      </c>
      <c r="FT185">
        <v>0</v>
      </c>
      <c r="FU185">
        <v>0</v>
      </c>
      <c r="FV185">
        <v>0</v>
      </c>
    </row>
    <row r="186" spans="1:178" x14ac:dyDescent="0.25">
      <c r="A186" t="s">
        <v>213</v>
      </c>
      <c r="B186" t="s">
        <v>196</v>
      </c>
      <c r="C186" t="s">
        <v>185</v>
      </c>
      <c r="D186" t="s">
        <v>30</v>
      </c>
      <c r="E186" t="s">
        <v>212</v>
      </c>
      <c r="F186" t="s">
        <v>194</v>
      </c>
      <c r="G186" t="s">
        <v>8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  <c r="CA186">
        <v>0</v>
      </c>
      <c r="CB186">
        <v>0</v>
      </c>
      <c r="CC186">
        <v>0</v>
      </c>
      <c r="CD186">
        <v>0</v>
      </c>
      <c r="CE186">
        <v>0</v>
      </c>
      <c r="CF186">
        <v>0</v>
      </c>
      <c r="CG186">
        <v>0</v>
      </c>
      <c r="CH186">
        <v>0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  <c r="CS186">
        <v>0</v>
      </c>
      <c r="CT186">
        <v>0</v>
      </c>
      <c r="CU186">
        <v>0</v>
      </c>
      <c r="CV186">
        <v>0</v>
      </c>
      <c r="CW186">
        <v>0</v>
      </c>
      <c r="CX186">
        <v>0</v>
      </c>
      <c r="CY186">
        <v>0</v>
      </c>
      <c r="CZ186">
        <v>0</v>
      </c>
      <c r="DA186">
        <v>0</v>
      </c>
      <c r="DB186">
        <v>0</v>
      </c>
      <c r="DC186">
        <v>0</v>
      </c>
      <c r="DD186">
        <v>0</v>
      </c>
      <c r="DE186">
        <v>0</v>
      </c>
      <c r="DF186">
        <v>0</v>
      </c>
      <c r="DG186">
        <v>0</v>
      </c>
      <c r="DH186">
        <v>0</v>
      </c>
      <c r="DI186">
        <v>0</v>
      </c>
      <c r="DJ186">
        <v>0</v>
      </c>
      <c r="DK186">
        <v>0</v>
      </c>
      <c r="DL186">
        <v>0</v>
      </c>
      <c r="DM186">
        <v>0</v>
      </c>
      <c r="DN186">
        <v>0</v>
      </c>
      <c r="DO186">
        <v>0</v>
      </c>
      <c r="DP186">
        <v>0</v>
      </c>
      <c r="DQ186">
        <v>0</v>
      </c>
      <c r="DR186">
        <v>0</v>
      </c>
      <c r="DS186">
        <v>0</v>
      </c>
      <c r="DT186">
        <v>0</v>
      </c>
      <c r="DU186">
        <v>0</v>
      </c>
      <c r="DV186">
        <v>0</v>
      </c>
      <c r="DW186">
        <v>0</v>
      </c>
      <c r="DX186">
        <v>0</v>
      </c>
      <c r="DY186">
        <v>0</v>
      </c>
      <c r="DZ186">
        <v>0</v>
      </c>
      <c r="EA186">
        <v>0</v>
      </c>
      <c r="EB186">
        <v>0</v>
      </c>
      <c r="EC186">
        <v>0</v>
      </c>
      <c r="ED186">
        <v>0</v>
      </c>
      <c r="EE186">
        <v>0</v>
      </c>
      <c r="EF186">
        <v>0</v>
      </c>
      <c r="EG186">
        <v>0</v>
      </c>
      <c r="EH186">
        <v>0</v>
      </c>
      <c r="EI186">
        <v>0</v>
      </c>
      <c r="EJ186">
        <v>0</v>
      </c>
      <c r="EK186">
        <v>0</v>
      </c>
      <c r="EL186">
        <v>0</v>
      </c>
      <c r="EM186">
        <v>0</v>
      </c>
      <c r="EN186">
        <v>0</v>
      </c>
      <c r="EO186">
        <v>0</v>
      </c>
      <c r="EP186">
        <v>0</v>
      </c>
      <c r="EQ186">
        <v>0</v>
      </c>
      <c r="ER186">
        <v>0</v>
      </c>
      <c r="ES186">
        <v>0</v>
      </c>
      <c r="ET186">
        <v>0</v>
      </c>
      <c r="EU186">
        <v>0</v>
      </c>
      <c r="EV186">
        <v>0</v>
      </c>
      <c r="EW186">
        <v>0</v>
      </c>
      <c r="EX186">
        <v>0</v>
      </c>
      <c r="EY186">
        <v>0</v>
      </c>
      <c r="EZ186">
        <v>0</v>
      </c>
      <c r="FA186">
        <v>0</v>
      </c>
      <c r="FB186">
        <v>0</v>
      </c>
      <c r="FC186">
        <v>0</v>
      </c>
      <c r="FD186">
        <v>0</v>
      </c>
      <c r="FE186">
        <v>0</v>
      </c>
      <c r="FF186">
        <v>0</v>
      </c>
      <c r="FG186">
        <v>0</v>
      </c>
      <c r="FH186">
        <v>0</v>
      </c>
      <c r="FI186">
        <v>0</v>
      </c>
      <c r="FJ186">
        <v>0</v>
      </c>
      <c r="FK186">
        <v>0</v>
      </c>
      <c r="FL186">
        <v>0</v>
      </c>
      <c r="FM186">
        <v>0</v>
      </c>
      <c r="FN186">
        <v>0</v>
      </c>
      <c r="FO186">
        <v>0</v>
      </c>
      <c r="FP186">
        <v>0</v>
      </c>
      <c r="FQ186">
        <v>0</v>
      </c>
      <c r="FR186">
        <v>0</v>
      </c>
      <c r="FS186">
        <v>0</v>
      </c>
      <c r="FT186">
        <v>0</v>
      </c>
      <c r="FU186">
        <v>0</v>
      </c>
      <c r="FV186">
        <v>0</v>
      </c>
    </row>
    <row r="187" spans="1:178" x14ac:dyDescent="0.25">
      <c r="A187" t="s">
        <v>213</v>
      </c>
      <c r="B187" t="s">
        <v>196</v>
      </c>
      <c r="C187" t="s">
        <v>185</v>
      </c>
      <c r="D187" t="s">
        <v>30</v>
      </c>
      <c r="E187" t="s">
        <v>212</v>
      </c>
      <c r="F187" t="s">
        <v>195</v>
      </c>
      <c r="G187" t="s">
        <v>8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0</v>
      </c>
      <c r="CD187">
        <v>0</v>
      </c>
      <c r="CE187">
        <v>0</v>
      </c>
      <c r="CF187">
        <v>0</v>
      </c>
      <c r="CG187">
        <v>0</v>
      </c>
      <c r="CH187">
        <v>0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  <c r="CS187">
        <v>0</v>
      </c>
      <c r="CT187">
        <v>0</v>
      </c>
      <c r="CU187">
        <v>0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>
        <v>0</v>
      </c>
      <c r="DC187">
        <v>0</v>
      </c>
      <c r="DD187">
        <v>0</v>
      </c>
      <c r="DE187">
        <v>0</v>
      </c>
      <c r="DF187">
        <v>0</v>
      </c>
      <c r="DG187">
        <v>0</v>
      </c>
      <c r="DH187">
        <v>0</v>
      </c>
      <c r="DI187">
        <v>0</v>
      </c>
      <c r="DJ187">
        <v>0</v>
      </c>
      <c r="DK187">
        <v>0</v>
      </c>
      <c r="DL187">
        <v>0</v>
      </c>
      <c r="DM187">
        <v>0</v>
      </c>
      <c r="DN187">
        <v>0</v>
      </c>
      <c r="DO187">
        <v>0</v>
      </c>
      <c r="DP187">
        <v>0</v>
      </c>
      <c r="DQ187">
        <v>0</v>
      </c>
      <c r="DR187">
        <v>0</v>
      </c>
      <c r="DS187">
        <v>0</v>
      </c>
      <c r="DT187">
        <v>0</v>
      </c>
      <c r="DU187">
        <v>0</v>
      </c>
      <c r="DV187">
        <v>0</v>
      </c>
      <c r="DW187">
        <v>0</v>
      </c>
      <c r="DX187">
        <v>0</v>
      </c>
      <c r="DY187">
        <v>0</v>
      </c>
      <c r="DZ187">
        <v>0</v>
      </c>
      <c r="EA187">
        <v>0</v>
      </c>
      <c r="EB187">
        <v>0</v>
      </c>
      <c r="EC187">
        <v>0</v>
      </c>
      <c r="ED187">
        <v>0</v>
      </c>
      <c r="EE187">
        <v>0</v>
      </c>
      <c r="EF187">
        <v>0</v>
      </c>
      <c r="EG187">
        <v>0</v>
      </c>
      <c r="EH187">
        <v>0</v>
      </c>
      <c r="EI187">
        <v>0</v>
      </c>
      <c r="EJ187">
        <v>0</v>
      </c>
      <c r="EK187">
        <v>0</v>
      </c>
      <c r="EL187">
        <v>0</v>
      </c>
      <c r="EM187">
        <v>0</v>
      </c>
      <c r="EN187">
        <v>0</v>
      </c>
      <c r="EO187">
        <v>0</v>
      </c>
      <c r="EP187">
        <v>0</v>
      </c>
      <c r="EQ187">
        <v>0</v>
      </c>
      <c r="ER187">
        <v>0</v>
      </c>
      <c r="ES187">
        <v>0</v>
      </c>
      <c r="ET187">
        <v>0</v>
      </c>
      <c r="EU187">
        <v>0</v>
      </c>
      <c r="EV187">
        <v>0</v>
      </c>
      <c r="EW187">
        <v>0</v>
      </c>
      <c r="EX187">
        <v>0</v>
      </c>
      <c r="EY187">
        <v>0</v>
      </c>
      <c r="EZ187">
        <v>0</v>
      </c>
      <c r="FA187">
        <v>0</v>
      </c>
      <c r="FB187">
        <v>0</v>
      </c>
      <c r="FC187">
        <v>0</v>
      </c>
      <c r="FD187">
        <v>0</v>
      </c>
      <c r="FE187">
        <v>0</v>
      </c>
      <c r="FF187">
        <v>0</v>
      </c>
      <c r="FG187">
        <v>0</v>
      </c>
      <c r="FH187">
        <v>0</v>
      </c>
      <c r="FI187">
        <v>0</v>
      </c>
      <c r="FJ187">
        <v>0</v>
      </c>
      <c r="FK187">
        <v>0</v>
      </c>
      <c r="FL187">
        <v>0</v>
      </c>
      <c r="FM187">
        <v>0</v>
      </c>
      <c r="FN187">
        <v>0</v>
      </c>
      <c r="FO187">
        <v>0</v>
      </c>
      <c r="FP187">
        <v>0</v>
      </c>
      <c r="FQ187">
        <v>0</v>
      </c>
      <c r="FR187">
        <v>0</v>
      </c>
      <c r="FS187">
        <v>0</v>
      </c>
      <c r="FT187">
        <v>0</v>
      </c>
      <c r="FU187">
        <v>0</v>
      </c>
      <c r="FV187">
        <v>0</v>
      </c>
    </row>
    <row r="188" spans="1:178" x14ac:dyDescent="0.25">
      <c r="A188" t="s">
        <v>213</v>
      </c>
      <c r="B188" t="s">
        <v>196</v>
      </c>
      <c r="C188" t="s">
        <v>185</v>
      </c>
      <c r="D188" t="s">
        <v>30</v>
      </c>
      <c r="E188" t="s">
        <v>212</v>
      </c>
      <c r="F188" t="s">
        <v>192</v>
      </c>
      <c r="G188" t="s">
        <v>8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  <c r="CS188">
        <v>0</v>
      </c>
      <c r="CT188">
        <v>0</v>
      </c>
      <c r="CU188">
        <v>0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>
        <v>0</v>
      </c>
      <c r="DC188">
        <v>0</v>
      </c>
      <c r="DD188">
        <v>0</v>
      </c>
      <c r="DE188">
        <v>0</v>
      </c>
      <c r="DF188">
        <v>0</v>
      </c>
      <c r="DG188">
        <v>0</v>
      </c>
      <c r="DH188">
        <v>0</v>
      </c>
      <c r="DI188">
        <v>0</v>
      </c>
      <c r="DJ188">
        <v>0</v>
      </c>
      <c r="DK188">
        <v>0</v>
      </c>
      <c r="DL188">
        <v>0</v>
      </c>
      <c r="DM188">
        <v>0</v>
      </c>
      <c r="DN188">
        <v>0</v>
      </c>
      <c r="DO188">
        <v>0</v>
      </c>
      <c r="DP188">
        <v>0</v>
      </c>
      <c r="DQ188">
        <v>0</v>
      </c>
      <c r="DR188">
        <v>0</v>
      </c>
      <c r="DS188">
        <v>0</v>
      </c>
      <c r="DT188">
        <v>0</v>
      </c>
      <c r="DU188">
        <v>0</v>
      </c>
      <c r="DV188">
        <v>0</v>
      </c>
      <c r="DW188">
        <v>0</v>
      </c>
      <c r="DX188">
        <v>0</v>
      </c>
      <c r="DY188">
        <v>0</v>
      </c>
      <c r="DZ188">
        <v>0</v>
      </c>
      <c r="EA188">
        <v>0</v>
      </c>
      <c r="EB188">
        <v>0</v>
      </c>
      <c r="EC188">
        <v>0</v>
      </c>
      <c r="ED188">
        <v>0</v>
      </c>
      <c r="EE188">
        <v>0</v>
      </c>
      <c r="EF188">
        <v>0</v>
      </c>
      <c r="EG188">
        <v>0</v>
      </c>
      <c r="EH188">
        <v>0</v>
      </c>
      <c r="EI188">
        <v>0</v>
      </c>
      <c r="EJ188">
        <v>0</v>
      </c>
      <c r="EK188">
        <v>0</v>
      </c>
      <c r="EL188">
        <v>0</v>
      </c>
      <c r="EM188">
        <v>0</v>
      </c>
      <c r="EN188">
        <v>0</v>
      </c>
      <c r="EO188">
        <v>0</v>
      </c>
      <c r="EP188">
        <v>0</v>
      </c>
      <c r="EQ188">
        <v>0</v>
      </c>
      <c r="ER188">
        <v>0</v>
      </c>
      <c r="ES188">
        <v>0</v>
      </c>
      <c r="ET188">
        <v>0</v>
      </c>
      <c r="EU188">
        <v>0</v>
      </c>
      <c r="EV188">
        <v>0</v>
      </c>
      <c r="EW188">
        <v>0</v>
      </c>
      <c r="EX188">
        <v>0</v>
      </c>
      <c r="EY188">
        <v>0</v>
      </c>
      <c r="EZ188">
        <v>0</v>
      </c>
      <c r="FA188">
        <v>0</v>
      </c>
      <c r="FB188">
        <v>0</v>
      </c>
      <c r="FC188">
        <v>0</v>
      </c>
      <c r="FD188">
        <v>0</v>
      </c>
      <c r="FE188">
        <v>0</v>
      </c>
      <c r="FF188">
        <v>0</v>
      </c>
      <c r="FG188">
        <v>0</v>
      </c>
      <c r="FH188">
        <v>0</v>
      </c>
      <c r="FI188">
        <v>0</v>
      </c>
      <c r="FJ188">
        <v>0</v>
      </c>
      <c r="FK188">
        <v>0</v>
      </c>
      <c r="FL188">
        <v>0</v>
      </c>
      <c r="FM188">
        <v>0</v>
      </c>
      <c r="FN188">
        <v>0</v>
      </c>
      <c r="FO188">
        <v>0</v>
      </c>
      <c r="FP188">
        <v>0</v>
      </c>
      <c r="FQ188">
        <v>0</v>
      </c>
      <c r="FR188">
        <v>0</v>
      </c>
      <c r="FS188">
        <v>0</v>
      </c>
      <c r="FT188">
        <v>0</v>
      </c>
      <c r="FU188">
        <v>0</v>
      </c>
      <c r="FV188">
        <v>0</v>
      </c>
    </row>
    <row r="189" spans="1:178" x14ac:dyDescent="0.25">
      <c r="A189" t="s">
        <v>213</v>
      </c>
      <c r="B189" t="s">
        <v>196</v>
      </c>
      <c r="C189" t="s">
        <v>185</v>
      </c>
      <c r="D189" t="s">
        <v>30</v>
      </c>
      <c r="E189" t="s">
        <v>212</v>
      </c>
      <c r="F189" t="s">
        <v>193</v>
      </c>
      <c r="G189" t="s">
        <v>8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  <c r="CS189">
        <v>0</v>
      </c>
      <c r="CT189">
        <v>0</v>
      </c>
      <c r="CU189">
        <v>0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>
        <v>0</v>
      </c>
      <c r="DC189">
        <v>0</v>
      </c>
      <c r="DD189">
        <v>0</v>
      </c>
      <c r="DE189">
        <v>0</v>
      </c>
      <c r="DF189">
        <v>0</v>
      </c>
      <c r="DG189">
        <v>0</v>
      </c>
      <c r="DH189">
        <v>0</v>
      </c>
      <c r="DI189">
        <v>0</v>
      </c>
      <c r="DJ189">
        <v>0</v>
      </c>
      <c r="DK189">
        <v>0</v>
      </c>
      <c r="DL189">
        <v>0</v>
      </c>
      <c r="DM189">
        <v>0</v>
      </c>
      <c r="DN189">
        <v>0</v>
      </c>
      <c r="DO189">
        <v>0</v>
      </c>
      <c r="DP189">
        <v>0</v>
      </c>
      <c r="DQ189">
        <v>0</v>
      </c>
      <c r="DR189">
        <v>0</v>
      </c>
      <c r="DS189">
        <v>0</v>
      </c>
      <c r="DT189">
        <v>0</v>
      </c>
      <c r="DU189">
        <v>0</v>
      </c>
      <c r="DV189">
        <v>0</v>
      </c>
      <c r="DW189">
        <v>0</v>
      </c>
      <c r="DX189">
        <v>0</v>
      </c>
      <c r="DY189">
        <v>0</v>
      </c>
      <c r="DZ189">
        <v>0</v>
      </c>
      <c r="EA189">
        <v>0</v>
      </c>
      <c r="EB189">
        <v>0</v>
      </c>
      <c r="EC189">
        <v>0</v>
      </c>
      <c r="ED189">
        <v>0</v>
      </c>
      <c r="EE189">
        <v>0</v>
      </c>
      <c r="EF189">
        <v>0</v>
      </c>
      <c r="EG189">
        <v>0</v>
      </c>
      <c r="EH189">
        <v>0</v>
      </c>
      <c r="EI189">
        <v>0</v>
      </c>
      <c r="EJ189">
        <v>0</v>
      </c>
      <c r="EK189">
        <v>0</v>
      </c>
      <c r="EL189">
        <v>0</v>
      </c>
      <c r="EM189">
        <v>0</v>
      </c>
      <c r="EN189">
        <v>0</v>
      </c>
      <c r="EO189">
        <v>0</v>
      </c>
      <c r="EP189">
        <v>0</v>
      </c>
      <c r="EQ189">
        <v>0</v>
      </c>
      <c r="ER189">
        <v>0</v>
      </c>
      <c r="ES189">
        <v>0</v>
      </c>
      <c r="ET189">
        <v>0</v>
      </c>
      <c r="EU189">
        <v>0</v>
      </c>
      <c r="EV189">
        <v>0</v>
      </c>
      <c r="EW189">
        <v>0</v>
      </c>
      <c r="EX189">
        <v>0</v>
      </c>
      <c r="EY189">
        <v>0</v>
      </c>
      <c r="EZ189">
        <v>0</v>
      </c>
      <c r="FA189">
        <v>0</v>
      </c>
      <c r="FB189">
        <v>0</v>
      </c>
      <c r="FC189">
        <v>0</v>
      </c>
      <c r="FD189">
        <v>0</v>
      </c>
      <c r="FE189">
        <v>0</v>
      </c>
      <c r="FF189">
        <v>0</v>
      </c>
      <c r="FG189">
        <v>0</v>
      </c>
      <c r="FH189">
        <v>0</v>
      </c>
      <c r="FI189">
        <v>0</v>
      </c>
      <c r="FJ189">
        <v>0</v>
      </c>
      <c r="FK189">
        <v>0</v>
      </c>
      <c r="FL189">
        <v>0</v>
      </c>
      <c r="FM189">
        <v>0</v>
      </c>
      <c r="FN189">
        <v>0</v>
      </c>
      <c r="FO189">
        <v>0</v>
      </c>
      <c r="FP189">
        <v>0</v>
      </c>
      <c r="FQ189">
        <v>0</v>
      </c>
      <c r="FR189">
        <v>0</v>
      </c>
      <c r="FS189">
        <v>0</v>
      </c>
      <c r="FT189">
        <v>0</v>
      </c>
      <c r="FU189">
        <v>0</v>
      </c>
      <c r="FV189">
        <v>0</v>
      </c>
    </row>
    <row r="190" spans="1:178" x14ac:dyDescent="0.25">
      <c r="A190" t="s">
        <v>213</v>
      </c>
      <c r="B190" t="s">
        <v>196</v>
      </c>
      <c r="C190" t="s">
        <v>185</v>
      </c>
      <c r="D190" t="s">
        <v>32</v>
      </c>
      <c r="E190" t="s">
        <v>212</v>
      </c>
      <c r="F190" t="s">
        <v>194</v>
      </c>
      <c r="G190" t="s">
        <v>8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  <c r="CS190">
        <v>0</v>
      </c>
      <c r="CT190">
        <v>0</v>
      </c>
      <c r="CU190">
        <v>0</v>
      </c>
      <c r="CV190">
        <v>0</v>
      </c>
      <c r="CW190">
        <v>0</v>
      </c>
      <c r="CX190">
        <v>0</v>
      </c>
      <c r="CY190">
        <v>0</v>
      </c>
      <c r="CZ190">
        <v>0</v>
      </c>
      <c r="DA190">
        <v>0</v>
      </c>
      <c r="DB190">
        <v>0</v>
      </c>
      <c r="DC190">
        <v>0</v>
      </c>
      <c r="DD190">
        <v>0</v>
      </c>
      <c r="DE190">
        <v>0</v>
      </c>
      <c r="DF190">
        <v>0</v>
      </c>
      <c r="DG190">
        <v>0</v>
      </c>
      <c r="DH190">
        <v>0</v>
      </c>
      <c r="DI190">
        <v>0</v>
      </c>
      <c r="DJ190">
        <v>0</v>
      </c>
      <c r="DK190">
        <v>0</v>
      </c>
      <c r="DL190">
        <v>0</v>
      </c>
      <c r="DM190">
        <v>0</v>
      </c>
      <c r="DN190">
        <v>0</v>
      </c>
      <c r="DO190">
        <v>0</v>
      </c>
      <c r="DP190">
        <v>0</v>
      </c>
      <c r="DQ190">
        <v>0</v>
      </c>
      <c r="DR190">
        <v>0</v>
      </c>
      <c r="DS190">
        <v>0</v>
      </c>
      <c r="DT190">
        <v>0</v>
      </c>
      <c r="DU190">
        <v>0</v>
      </c>
      <c r="DV190">
        <v>0</v>
      </c>
      <c r="DW190">
        <v>0</v>
      </c>
      <c r="DX190">
        <v>0</v>
      </c>
      <c r="DY190">
        <v>0</v>
      </c>
      <c r="DZ190">
        <v>0</v>
      </c>
      <c r="EA190">
        <v>0</v>
      </c>
      <c r="EB190">
        <v>0</v>
      </c>
      <c r="EC190">
        <v>0</v>
      </c>
      <c r="ED190">
        <v>0</v>
      </c>
      <c r="EE190">
        <v>0</v>
      </c>
      <c r="EF190">
        <v>0</v>
      </c>
      <c r="EG190">
        <v>0</v>
      </c>
      <c r="EH190">
        <v>0</v>
      </c>
      <c r="EI190">
        <v>0</v>
      </c>
      <c r="EJ190">
        <v>0</v>
      </c>
      <c r="EK190">
        <v>0</v>
      </c>
      <c r="EL190">
        <v>0</v>
      </c>
      <c r="EM190">
        <v>0</v>
      </c>
      <c r="EN190">
        <v>0</v>
      </c>
      <c r="EO190">
        <v>0</v>
      </c>
      <c r="EP190">
        <v>0</v>
      </c>
      <c r="EQ190">
        <v>0</v>
      </c>
      <c r="ER190">
        <v>0</v>
      </c>
      <c r="ES190">
        <v>0</v>
      </c>
      <c r="ET190">
        <v>0</v>
      </c>
      <c r="EU190">
        <v>0</v>
      </c>
      <c r="EV190">
        <v>0</v>
      </c>
      <c r="EW190">
        <v>0</v>
      </c>
      <c r="EX190">
        <v>0</v>
      </c>
      <c r="EY190">
        <v>0</v>
      </c>
      <c r="EZ190">
        <v>0</v>
      </c>
      <c r="FA190">
        <v>0</v>
      </c>
      <c r="FB190">
        <v>0</v>
      </c>
      <c r="FC190">
        <v>0</v>
      </c>
      <c r="FD190">
        <v>0</v>
      </c>
      <c r="FE190">
        <v>0</v>
      </c>
      <c r="FF190">
        <v>0</v>
      </c>
      <c r="FG190">
        <v>0</v>
      </c>
      <c r="FH190">
        <v>0</v>
      </c>
      <c r="FI190">
        <v>0</v>
      </c>
      <c r="FJ190">
        <v>0</v>
      </c>
      <c r="FK190">
        <v>0</v>
      </c>
      <c r="FL190">
        <v>0</v>
      </c>
      <c r="FM190">
        <v>0</v>
      </c>
      <c r="FN190">
        <v>0</v>
      </c>
      <c r="FO190">
        <v>0</v>
      </c>
      <c r="FP190">
        <v>0</v>
      </c>
      <c r="FQ190">
        <v>0</v>
      </c>
      <c r="FR190">
        <v>0</v>
      </c>
      <c r="FS190">
        <v>0</v>
      </c>
      <c r="FT190">
        <v>0</v>
      </c>
      <c r="FU190">
        <v>0</v>
      </c>
      <c r="FV190">
        <v>0</v>
      </c>
    </row>
    <row r="191" spans="1:178" x14ac:dyDescent="0.25">
      <c r="A191" t="s">
        <v>213</v>
      </c>
      <c r="B191" t="s">
        <v>196</v>
      </c>
      <c r="C191" t="s">
        <v>185</v>
      </c>
      <c r="D191" t="s">
        <v>32</v>
      </c>
      <c r="E191" t="s">
        <v>212</v>
      </c>
      <c r="F191" t="s">
        <v>195</v>
      </c>
      <c r="G191" t="s">
        <v>8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BX191">
        <v>0</v>
      </c>
      <c r="BY191">
        <v>0</v>
      </c>
      <c r="BZ191">
        <v>0</v>
      </c>
      <c r="CA191">
        <v>0</v>
      </c>
      <c r="CB191">
        <v>0</v>
      </c>
      <c r="CC191">
        <v>0</v>
      </c>
      <c r="CD191">
        <v>0</v>
      </c>
      <c r="CE191">
        <v>0</v>
      </c>
      <c r="CF191">
        <v>0</v>
      </c>
      <c r="CG191">
        <v>0</v>
      </c>
      <c r="CH191">
        <v>0</v>
      </c>
      <c r="CI191">
        <v>0</v>
      </c>
      <c r="CJ191">
        <v>0</v>
      </c>
      <c r="CK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Q191">
        <v>0</v>
      </c>
      <c r="CR191">
        <v>0</v>
      </c>
      <c r="CS191">
        <v>0</v>
      </c>
      <c r="CT191">
        <v>0</v>
      </c>
      <c r="CU191">
        <v>0</v>
      </c>
      <c r="CV191">
        <v>0</v>
      </c>
      <c r="CW191">
        <v>0</v>
      </c>
      <c r="CX191">
        <v>0</v>
      </c>
      <c r="CY191">
        <v>0</v>
      </c>
      <c r="CZ191">
        <v>0</v>
      </c>
      <c r="DA191">
        <v>0</v>
      </c>
      <c r="DB191">
        <v>0</v>
      </c>
      <c r="DC191">
        <v>0</v>
      </c>
      <c r="DD191">
        <v>0</v>
      </c>
      <c r="DE191">
        <v>0</v>
      </c>
      <c r="DF191">
        <v>0</v>
      </c>
      <c r="DG191">
        <v>0</v>
      </c>
      <c r="DH191">
        <v>0</v>
      </c>
      <c r="DI191">
        <v>0</v>
      </c>
      <c r="DJ191">
        <v>0</v>
      </c>
      <c r="DK191">
        <v>0</v>
      </c>
      <c r="DL191">
        <v>0</v>
      </c>
      <c r="DM191">
        <v>0</v>
      </c>
      <c r="DN191">
        <v>0</v>
      </c>
      <c r="DO191">
        <v>0</v>
      </c>
      <c r="DP191">
        <v>0</v>
      </c>
      <c r="DQ191">
        <v>0</v>
      </c>
      <c r="DR191">
        <v>0</v>
      </c>
      <c r="DS191">
        <v>0</v>
      </c>
      <c r="DT191">
        <v>0</v>
      </c>
      <c r="DU191">
        <v>0</v>
      </c>
      <c r="DV191">
        <v>0</v>
      </c>
      <c r="DW191">
        <v>0</v>
      </c>
      <c r="DX191">
        <v>0</v>
      </c>
      <c r="DY191">
        <v>0</v>
      </c>
      <c r="DZ191">
        <v>0</v>
      </c>
      <c r="EA191">
        <v>0</v>
      </c>
      <c r="EB191">
        <v>0</v>
      </c>
      <c r="EC191">
        <v>0</v>
      </c>
      <c r="ED191">
        <v>0</v>
      </c>
      <c r="EE191">
        <v>0</v>
      </c>
      <c r="EF191">
        <v>0</v>
      </c>
      <c r="EG191">
        <v>0</v>
      </c>
      <c r="EH191">
        <v>0</v>
      </c>
      <c r="EI191">
        <v>0</v>
      </c>
      <c r="EJ191">
        <v>0</v>
      </c>
      <c r="EK191">
        <v>0</v>
      </c>
      <c r="EL191">
        <v>0</v>
      </c>
      <c r="EM191">
        <v>0</v>
      </c>
      <c r="EN191">
        <v>0</v>
      </c>
      <c r="EO191">
        <v>0</v>
      </c>
      <c r="EP191">
        <v>0</v>
      </c>
      <c r="EQ191">
        <v>0</v>
      </c>
      <c r="ER191">
        <v>0</v>
      </c>
      <c r="ES191">
        <v>0</v>
      </c>
      <c r="ET191">
        <v>0</v>
      </c>
      <c r="EU191">
        <v>0</v>
      </c>
      <c r="EV191">
        <v>0</v>
      </c>
      <c r="EW191">
        <v>0</v>
      </c>
      <c r="EX191">
        <v>0</v>
      </c>
      <c r="EY191">
        <v>0</v>
      </c>
      <c r="EZ191">
        <v>0</v>
      </c>
      <c r="FA191">
        <v>0</v>
      </c>
      <c r="FB191">
        <v>0</v>
      </c>
      <c r="FC191">
        <v>0</v>
      </c>
      <c r="FD191">
        <v>0</v>
      </c>
      <c r="FE191">
        <v>0</v>
      </c>
      <c r="FF191">
        <v>0</v>
      </c>
      <c r="FG191">
        <v>0</v>
      </c>
      <c r="FH191">
        <v>0</v>
      </c>
      <c r="FI191">
        <v>0</v>
      </c>
      <c r="FJ191">
        <v>0</v>
      </c>
      <c r="FK191">
        <v>0</v>
      </c>
      <c r="FL191">
        <v>0</v>
      </c>
      <c r="FM191">
        <v>0</v>
      </c>
      <c r="FN191">
        <v>0</v>
      </c>
      <c r="FO191">
        <v>0</v>
      </c>
      <c r="FP191">
        <v>0</v>
      </c>
      <c r="FQ191">
        <v>0</v>
      </c>
      <c r="FR191">
        <v>0</v>
      </c>
      <c r="FS191">
        <v>0</v>
      </c>
      <c r="FT191">
        <v>0</v>
      </c>
      <c r="FU191">
        <v>0</v>
      </c>
      <c r="FV191">
        <v>0</v>
      </c>
    </row>
    <row r="192" spans="1:178" x14ac:dyDescent="0.25">
      <c r="A192" t="s">
        <v>213</v>
      </c>
      <c r="B192" t="s">
        <v>196</v>
      </c>
      <c r="C192" t="s">
        <v>185</v>
      </c>
      <c r="D192" t="s">
        <v>32</v>
      </c>
      <c r="E192" t="s">
        <v>212</v>
      </c>
      <c r="F192" t="s">
        <v>192</v>
      </c>
      <c r="G192" t="s">
        <v>8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  <c r="CA192">
        <v>0</v>
      </c>
      <c r="CB192">
        <v>0</v>
      </c>
      <c r="CC192">
        <v>0</v>
      </c>
      <c r="CD192">
        <v>0</v>
      </c>
      <c r="CE192">
        <v>0</v>
      </c>
      <c r="CF192">
        <v>0</v>
      </c>
      <c r="CG192">
        <v>0</v>
      </c>
      <c r="CH192">
        <v>0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  <c r="CS192">
        <v>0</v>
      </c>
      <c r="CT192">
        <v>0</v>
      </c>
      <c r="CU192">
        <v>0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>
        <v>0</v>
      </c>
      <c r="DC192">
        <v>0</v>
      </c>
      <c r="DD192">
        <v>0</v>
      </c>
      <c r="DE192">
        <v>0</v>
      </c>
      <c r="DF192">
        <v>0</v>
      </c>
      <c r="DG192">
        <v>0</v>
      </c>
      <c r="DH192">
        <v>0</v>
      </c>
      <c r="DI192">
        <v>0</v>
      </c>
      <c r="DJ192">
        <v>0</v>
      </c>
      <c r="DK192">
        <v>0</v>
      </c>
      <c r="DL192">
        <v>0</v>
      </c>
      <c r="DM192">
        <v>0</v>
      </c>
      <c r="DN192">
        <v>0</v>
      </c>
      <c r="DO192">
        <v>0</v>
      </c>
      <c r="DP192">
        <v>0</v>
      </c>
      <c r="DQ192">
        <v>0</v>
      </c>
      <c r="DR192">
        <v>0</v>
      </c>
      <c r="DS192">
        <v>0</v>
      </c>
      <c r="DT192">
        <v>0</v>
      </c>
      <c r="DU192">
        <v>0</v>
      </c>
      <c r="DV192">
        <v>0</v>
      </c>
      <c r="DW192">
        <v>0</v>
      </c>
      <c r="DX192">
        <v>0</v>
      </c>
      <c r="DY192">
        <v>0</v>
      </c>
      <c r="DZ192">
        <v>0</v>
      </c>
      <c r="EA192">
        <v>0</v>
      </c>
      <c r="EB192">
        <v>0</v>
      </c>
      <c r="EC192">
        <v>0</v>
      </c>
      <c r="ED192">
        <v>0</v>
      </c>
      <c r="EE192">
        <v>0</v>
      </c>
      <c r="EF192">
        <v>0</v>
      </c>
      <c r="EG192">
        <v>0</v>
      </c>
      <c r="EH192">
        <v>0</v>
      </c>
      <c r="EI192">
        <v>0</v>
      </c>
      <c r="EJ192">
        <v>0</v>
      </c>
      <c r="EK192">
        <v>0</v>
      </c>
      <c r="EL192">
        <v>0</v>
      </c>
      <c r="EM192">
        <v>0</v>
      </c>
      <c r="EN192">
        <v>0</v>
      </c>
      <c r="EO192">
        <v>0</v>
      </c>
      <c r="EP192">
        <v>0</v>
      </c>
      <c r="EQ192">
        <v>0</v>
      </c>
      <c r="ER192">
        <v>0</v>
      </c>
      <c r="ES192">
        <v>0</v>
      </c>
      <c r="ET192">
        <v>0</v>
      </c>
      <c r="EU192">
        <v>0</v>
      </c>
      <c r="EV192">
        <v>0</v>
      </c>
      <c r="EW192">
        <v>0</v>
      </c>
      <c r="EX192">
        <v>0</v>
      </c>
      <c r="EY192">
        <v>0</v>
      </c>
      <c r="EZ192">
        <v>0</v>
      </c>
      <c r="FA192">
        <v>0</v>
      </c>
      <c r="FB192">
        <v>0</v>
      </c>
      <c r="FC192">
        <v>0</v>
      </c>
      <c r="FD192">
        <v>0</v>
      </c>
      <c r="FE192">
        <v>0</v>
      </c>
      <c r="FF192">
        <v>0</v>
      </c>
      <c r="FG192">
        <v>0</v>
      </c>
      <c r="FH192">
        <v>0</v>
      </c>
      <c r="FI192">
        <v>0</v>
      </c>
      <c r="FJ192">
        <v>0</v>
      </c>
      <c r="FK192">
        <v>0</v>
      </c>
      <c r="FL192">
        <v>0</v>
      </c>
      <c r="FM192">
        <v>0</v>
      </c>
      <c r="FN192">
        <v>0</v>
      </c>
      <c r="FO192">
        <v>0</v>
      </c>
      <c r="FP192">
        <v>0</v>
      </c>
      <c r="FQ192">
        <v>0</v>
      </c>
      <c r="FR192">
        <v>0</v>
      </c>
      <c r="FS192">
        <v>0</v>
      </c>
      <c r="FT192">
        <v>0</v>
      </c>
      <c r="FU192">
        <v>0</v>
      </c>
      <c r="FV192">
        <v>0</v>
      </c>
    </row>
    <row r="193" spans="1:178" x14ac:dyDescent="0.25">
      <c r="A193" t="s">
        <v>213</v>
      </c>
      <c r="B193" t="s">
        <v>196</v>
      </c>
      <c r="C193" t="s">
        <v>185</v>
      </c>
      <c r="D193" t="s">
        <v>32</v>
      </c>
      <c r="E193" t="s">
        <v>212</v>
      </c>
      <c r="F193" t="s">
        <v>193</v>
      </c>
      <c r="G193" t="s">
        <v>8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0</v>
      </c>
      <c r="CA193">
        <v>0</v>
      </c>
      <c r="CB193">
        <v>0</v>
      </c>
      <c r="CC193">
        <v>0</v>
      </c>
      <c r="CD193">
        <v>0</v>
      </c>
      <c r="CE193">
        <v>0</v>
      </c>
      <c r="CF193">
        <v>0</v>
      </c>
      <c r="CG193">
        <v>0</v>
      </c>
      <c r="CH193">
        <v>0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  <c r="CS193">
        <v>0</v>
      </c>
      <c r="CT193">
        <v>0</v>
      </c>
      <c r="CU193">
        <v>0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>
        <v>0</v>
      </c>
      <c r="DC193">
        <v>0</v>
      </c>
      <c r="DD193">
        <v>0</v>
      </c>
      <c r="DE193">
        <v>0</v>
      </c>
      <c r="DF193">
        <v>0</v>
      </c>
      <c r="DG193">
        <v>0</v>
      </c>
      <c r="DH193">
        <v>0</v>
      </c>
      <c r="DI193">
        <v>0</v>
      </c>
      <c r="DJ193">
        <v>0</v>
      </c>
      <c r="DK193">
        <v>0</v>
      </c>
      <c r="DL193">
        <v>0</v>
      </c>
      <c r="DM193">
        <v>0</v>
      </c>
      <c r="DN193">
        <v>0</v>
      </c>
      <c r="DO193">
        <v>0</v>
      </c>
      <c r="DP193">
        <v>0</v>
      </c>
      <c r="DQ193">
        <v>0</v>
      </c>
      <c r="DR193">
        <v>0</v>
      </c>
      <c r="DS193">
        <v>0</v>
      </c>
      <c r="DT193">
        <v>0</v>
      </c>
      <c r="DU193">
        <v>0</v>
      </c>
      <c r="DV193">
        <v>0</v>
      </c>
      <c r="DW193">
        <v>0</v>
      </c>
      <c r="DX193">
        <v>0</v>
      </c>
      <c r="DY193">
        <v>0</v>
      </c>
      <c r="DZ193">
        <v>0</v>
      </c>
      <c r="EA193">
        <v>0</v>
      </c>
      <c r="EB193">
        <v>0</v>
      </c>
      <c r="EC193">
        <v>0</v>
      </c>
      <c r="ED193">
        <v>0</v>
      </c>
      <c r="EE193">
        <v>0</v>
      </c>
      <c r="EF193">
        <v>0</v>
      </c>
      <c r="EG193">
        <v>0</v>
      </c>
      <c r="EH193">
        <v>0</v>
      </c>
      <c r="EI193">
        <v>0</v>
      </c>
      <c r="EJ193">
        <v>0</v>
      </c>
      <c r="EK193">
        <v>0</v>
      </c>
      <c r="EL193">
        <v>0</v>
      </c>
      <c r="EM193">
        <v>0</v>
      </c>
      <c r="EN193">
        <v>0</v>
      </c>
      <c r="EO193">
        <v>0</v>
      </c>
      <c r="EP193">
        <v>0</v>
      </c>
      <c r="EQ193">
        <v>0</v>
      </c>
      <c r="ER193">
        <v>0</v>
      </c>
      <c r="ES193">
        <v>0</v>
      </c>
      <c r="ET193">
        <v>0</v>
      </c>
      <c r="EU193">
        <v>0</v>
      </c>
      <c r="EV193">
        <v>0</v>
      </c>
      <c r="EW193">
        <v>0</v>
      </c>
      <c r="EX193">
        <v>0</v>
      </c>
      <c r="EY193">
        <v>0</v>
      </c>
      <c r="EZ193">
        <v>0</v>
      </c>
      <c r="FA193">
        <v>0</v>
      </c>
      <c r="FB193">
        <v>0</v>
      </c>
      <c r="FC193">
        <v>0</v>
      </c>
      <c r="FD193">
        <v>0</v>
      </c>
      <c r="FE193">
        <v>0</v>
      </c>
      <c r="FF193">
        <v>0</v>
      </c>
      <c r="FG193">
        <v>0</v>
      </c>
      <c r="FH193">
        <v>0</v>
      </c>
      <c r="FI193">
        <v>0</v>
      </c>
      <c r="FJ193">
        <v>0</v>
      </c>
      <c r="FK193">
        <v>0</v>
      </c>
      <c r="FL193">
        <v>0</v>
      </c>
      <c r="FM193">
        <v>0</v>
      </c>
      <c r="FN193">
        <v>0</v>
      </c>
      <c r="FO193">
        <v>0</v>
      </c>
      <c r="FP193">
        <v>0</v>
      </c>
      <c r="FQ193">
        <v>0</v>
      </c>
      <c r="FR193">
        <v>0</v>
      </c>
      <c r="FS193">
        <v>0</v>
      </c>
      <c r="FT193">
        <v>0</v>
      </c>
      <c r="FU193">
        <v>0</v>
      </c>
      <c r="FV193">
        <v>0</v>
      </c>
    </row>
    <row r="194" spans="1:178" x14ac:dyDescent="0.25">
      <c r="A194" t="s">
        <v>213</v>
      </c>
      <c r="B194" t="s">
        <v>196</v>
      </c>
      <c r="C194" t="s">
        <v>185</v>
      </c>
      <c r="D194" t="s">
        <v>38</v>
      </c>
      <c r="E194" t="s">
        <v>212</v>
      </c>
      <c r="F194" t="s">
        <v>194</v>
      </c>
      <c r="G194" t="s">
        <v>8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BX194">
        <v>0</v>
      </c>
      <c r="BY194">
        <v>0</v>
      </c>
      <c r="BZ194">
        <v>0</v>
      </c>
      <c r="CA194">
        <v>0</v>
      </c>
      <c r="CB194">
        <v>0</v>
      </c>
      <c r="CC194">
        <v>0</v>
      </c>
      <c r="CD194">
        <v>0</v>
      </c>
      <c r="CE194">
        <v>0</v>
      </c>
      <c r="CF194">
        <v>0</v>
      </c>
      <c r="CG194">
        <v>0</v>
      </c>
      <c r="CH194">
        <v>0</v>
      </c>
      <c r="CI194">
        <v>0</v>
      </c>
      <c r="CJ194">
        <v>0</v>
      </c>
      <c r="CK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  <c r="CS194">
        <v>0</v>
      </c>
      <c r="CT194">
        <v>0</v>
      </c>
      <c r="CU194">
        <v>0</v>
      </c>
      <c r="CV194">
        <v>0</v>
      </c>
      <c r="CW194">
        <v>0</v>
      </c>
      <c r="CX194">
        <v>0</v>
      </c>
      <c r="CY194">
        <v>0</v>
      </c>
      <c r="CZ194">
        <v>0</v>
      </c>
      <c r="DA194">
        <v>0</v>
      </c>
      <c r="DB194">
        <v>0</v>
      </c>
      <c r="DC194">
        <v>0</v>
      </c>
      <c r="DD194">
        <v>0</v>
      </c>
      <c r="DE194">
        <v>0</v>
      </c>
      <c r="DF194">
        <v>0</v>
      </c>
      <c r="DG194">
        <v>0</v>
      </c>
      <c r="DH194">
        <v>0</v>
      </c>
      <c r="DI194">
        <v>0</v>
      </c>
      <c r="DJ194">
        <v>0</v>
      </c>
      <c r="DK194">
        <v>0</v>
      </c>
      <c r="DL194">
        <v>0</v>
      </c>
      <c r="DM194">
        <v>0</v>
      </c>
      <c r="DN194">
        <v>0</v>
      </c>
      <c r="DO194">
        <v>0</v>
      </c>
      <c r="DP194">
        <v>0</v>
      </c>
      <c r="DQ194">
        <v>0</v>
      </c>
      <c r="DR194">
        <v>0</v>
      </c>
      <c r="DS194">
        <v>0</v>
      </c>
      <c r="DT194">
        <v>0</v>
      </c>
      <c r="DU194">
        <v>0</v>
      </c>
      <c r="DV194">
        <v>0</v>
      </c>
      <c r="DW194">
        <v>0</v>
      </c>
      <c r="DX194">
        <v>0</v>
      </c>
      <c r="DY194">
        <v>0</v>
      </c>
      <c r="DZ194">
        <v>0</v>
      </c>
      <c r="EA194">
        <v>0</v>
      </c>
      <c r="EB194">
        <v>0</v>
      </c>
      <c r="EC194">
        <v>0</v>
      </c>
      <c r="ED194">
        <v>0</v>
      </c>
      <c r="EE194">
        <v>0</v>
      </c>
      <c r="EF194">
        <v>0</v>
      </c>
      <c r="EG194">
        <v>0</v>
      </c>
      <c r="EH194">
        <v>0</v>
      </c>
      <c r="EI194">
        <v>0</v>
      </c>
      <c r="EJ194">
        <v>0</v>
      </c>
      <c r="EK194">
        <v>0</v>
      </c>
      <c r="EL194">
        <v>0</v>
      </c>
      <c r="EM194">
        <v>0</v>
      </c>
      <c r="EN194">
        <v>0</v>
      </c>
      <c r="EO194">
        <v>0</v>
      </c>
      <c r="EP194">
        <v>0</v>
      </c>
      <c r="EQ194">
        <v>0</v>
      </c>
      <c r="ER194">
        <v>0</v>
      </c>
      <c r="ES194">
        <v>0</v>
      </c>
      <c r="ET194">
        <v>0</v>
      </c>
      <c r="EU194">
        <v>0</v>
      </c>
      <c r="EV194">
        <v>0</v>
      </c>
      <c r="EW194">
        <v>0</v>
      </c>
      <c r="EX194">
        <v>0</v>
      </c>
      <c r="EY194">
        <v>0</v>
      </c>
      <c r="EZ194">
        <v>0</v>
      </c>
      <c r="FA194">
        <v>0</v>
      </c>
      <c r="FB194">
        <v>0</v>
      </c>
      <c r="FC194">
        <v>0</v>
      </c>
      <c r="FD194">
        <v>0</v>
      </c>
      <c r="FE194">
        <v>0</v>
      </c>
      <c r="FF194">
        <v>0</v>
      </c>
      <c r="FG194">
        <v>0</v>
      </c>
      <c r="FH194">
        <v>0</v>
      </c>
      <c r="FI194">
        <v>0</v>
      </c>
      <c r="FJ194">
        <v>0</v>
      </c>
      <c r="FK194">
        <v>0</v>
      </c>
      <c r="FL194">
        <v>0</v>
      </c>
      <c r="FM194">
        <v>0</v>
      </c>
      <c r="FN194">
        <v>0</v>
      </c>
      <c r="FO194">
        <v>0</v>
      </c>
      <c r="FP194">
        <v>0</v>
      </c>
      <c r="FQ194">
        <v>0</v>
      </c>
      <c r="FR194">
        <v>0</v>
      </c>
      <c r="FS194">
        <v>0</v>
      </c>
      <c r="FT194">
        <v>0</v>
      </c>
      <c r="FU194">
        <v>0</v>
      </c>
      <c r="FV194">
        <v>0</v>
      </c>
    </row>
    <row r="195" spans="1:178" x14ac:dyDescent="0.25">
      <c r="A195" t="s">
        <v>213</v>
      </c>
      <c r="B195" t="s">
        <v>196</v>
      </c>
      <c r="C195" t="s">
        <v>185</v>
      </c>
      <c r="D195" t="s">
        <v>38</v>
      </c>
      <c r="E195" t="s">
        <v>212</v>
      </c>
      <c r="F195" t="s">
        <v>195</v>
      </c>
      <c r="G195" t="s">
        <v>8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BX195">
        <v>0</v>
      </c>
      <c r="BY195">
        <v>0</v>
      </c>
      <c r="BZ195">
        <v>0</v>
      </c>
      <c r="CA195">
        <v>0</v>
      </c>
      <c r="CB195">
        <v>0</v>
      </c>
      <c r="CC195">
        <v>0</v>
      </c>
      <c r="CD195">
        <v>0</v>
      </c>
      <c r="CE195">
        <v>0</v>
      </c>
      <c r="CF195">
        <v>0</v>
      </c>
      <c r="CG195">
        <v>0</v>
      </c>
      <c r="CH195">
        <v>0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  <c r="CS195">
        <v>0</v>
      </c>
      <c r="CT195">
        <v>0</v>
      </c>
      <c r="CU195">
        <v>0</v>
      </c>
      <c r="CV195">
        <v>0</v>
      </c>
      <c r="CW195">
        <v>0</v>
      </c>
      <c r="CX195">
        <v>0</v>
      </c>
      <c r="CY195">
        <v>0</v>
      </c>
      <c r="CZ195">
        <v>0</v>
      </c>
      <c r="DA195">
        <v>0</v>
      </c>
      <c r="DB195">
        <v>0</v>
      </c>
      <c r="DC195">
        <v>0</v>
      </c>
      <c r="DD195">
        <v>0</v>
      </c>
      <c r="DE195">
        <v>0</v>
      </c>
      <c r="DF195">
        <v>0</v>
      </c>
      <c r="DG195">
        <v>0</v>
      </c>
      <c r="DH195">
        <v>0</v>
      </c>
      <c r="DI195">
        <v>0</v>
      </c>
      <c r="DJ195">
        <v>0</v>
      </c>
      <c r="DK195">
        <v>0</v>
      </c>
      <c r="DL195">
        <v>0</v>
      </c>
      <c r="DM195">
        <v>0</v>
      </c>
      <c r="DN195">
        <v>0</v>
      </c>
      <c r="DO195">
        <v>0</v>
      </c>
      <c r="DP195">
        <v>0</v>
      </c>
      <c r="DQ195">
        <v>0</v>
      </c>
      <c r="DR195">
        <v>0</v>
      </c>
      <c r="DS195">
        <v>0</v>
      </c>
      <c r="DT195">
        <v>0</v>
      </c>
      <c r="DU195">
        <v>0</v>
      </c>
      <c r="DV195">
        <v>0</v>
      </c>
      <c r="DW195">
        <v>0</v>
      </c>
      <c r="DX195">
        <v>0</v>
      </c>
      <c r="DY195">
        <v>0</v>
      </c>
      <c r="DZ195">
        <v>0</v>
      </c>
      <c r="EA195">
        <v>0</v>
      </c>
      <c r="EB195">
        <v>0</v>
      </c>
      <c r="EC195">
        <v>0</v>
      </c>
      <c r="ED195">
        <v>0</v>
      </c>
      <c r="EE195">
        <v>0</v>
      </c>
      <c r="EF195">
        <v>0</v>
      </c>
      <c r="EG195">
        <v>0</v>
      </c>
      <c r="EH195">
        <v>0</v>
      </c>
      <c r="EI195">
        <v>0</v>
      </c>
      <c r="EJ195">
        <v>0</v>
      </c>
      <c r="EK195">
        <v>0</v>
      </c>
      <c r="EL195">
        <v>0</v>
      </c>
      <c r="EM195">
        <v>0</v>
      </c>
      <c r="EN195">
        <v>0</v>
      </c>
      <c r="EO195">
        <v>0</v>
      </c>
      <c r="EP195">
        <v>0</v>
      </c>
      <c r="EQ195">
        <v>0</v>
      </c>
      <c r="ER195">
        <v>0</v>
      </c>
      <c r="ES195">
        <v>0</v>
      </c>
      <c r="ET195">
        <v>0</v>
      </c>
      <c r="EU195">
        <v>0</v>
      </c>
      <c r="EV195">
        <v>0</v>
      </c>
      <c r="EW195">
        <v>0</v>
      </c>
      <c r="EX195">
        <v>0</v>
      </c>
      <c r="EY195">
        <v>0</v>
      </c>
      <c r="EZ195">
        <v>0</v>
      </c>
      <c r="FA195">
        <v>0</v>
      </c>
      <c r="FB195">
        <v>0</v>
      </c>
      <c r="FC195">
        <v>0</v>
      </c>
      <c r="FD195">
        <v>0</v>
      </c>
      <c r="FE195">
        <v>0</v>
      </c>
      <c r="FF195">
        <v>0</v>
      </c>
      <c r="FG195">
        <v>0</v>
      </c>
      <c r="FH195">
        <v>0</v>
      </c>
      <c r="FI195">
        <v>0</v>
      </c>
      <c r="FJ195">
        <v>0</v>
      </c>
      <c r="FK195">
        <v>0</v>
      </c>
      <c r="FL195">
        <v>0</v>
      </c>
      <c r="FM195">
        <v>0</v>
      </c>
      <c r="FN195">
        <v>0</v>
      </c>
      <c r="FO195">
        <v>0</v>
      </c>
      <c r="FP195">
        <v>0</v>
      </c>
      <c r="FQ195">
        <v>0</v>
      </c>
      <c r="FR195">
        <v>0</v>
      </c>
      <c r="FS195">
        <v>0</v>
      </c>
      <c r="FT195">
        <v>0</v>
      </c>
      <c r="FU195">
        <v>0</v>
      </c>
      <c r="FV195">
        <v>0</v>
      </c>
    </row>
    <row r="196" spans="1:178" x14ac:dyDescent="0.25">
      <c r="A196" t="s">
        <v>213</v>
      </c>
      <c r="B196" t="s">
        <v>196</v>
      </c>
      <c r="C196" t="s">
        <v>185</v>
      </c>
      <c r="D196" t="s">
        <v>38</v>
      </c>
      <c r="E196" t="s">
        <v>212</v>
      </c>
      <c r="F196" t="s">
        <v>192</v>
      </c>
      <c r="G196" t="s">
        <v>8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BX196">
        <v>0</v>
      </c>
      <c r="BY196">
        <v>0</v>
      </c>
      <c r="BZ196">
        <v>0</v>
      </c>
      <c r="CA196">
        <v>0</v>
      </c>
      <c r="CB196">
        <v>0</v>
      </c>
      <c r="CC196">
        <v>0</v>
      </c>
      <c r="CD196">
        <v>0</v>
      </c>
      <c r="CE196">
        <v>0</v>
      </c>
      <c r="CF196">
        <v>0</v>
      </c>
      <c r="CG196">
        <v>0</v>
      </c>
      <c r="CH196">
        <v>0</v>
      </c>
      <c r="CI196">
        <v>0</v>
      </c>
      <c r="CJ196">
        <v>0</v>
      </c>
      <c r="CK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  <c r="CS196">
        <v>0</v>
      </c>
      <c r="CT196">
        <v>0</v>
      </c>
      <c r="CU196">
        <v>0</v>
      </c>
      <c r="CV196">
        <v>0</v>
      </c>
      <c r="CW196">
        <v>0</v>
      </c>
      <c r="CX196">
        <v>0</v>
      </c>
      <c r="CY196">
        <v>0</v>
      </c>
      <c r="CZ196">
        <v>0</v>
      </c>
      <c r="DA196">
        <v>0</v>
      </c>
      <c r="DB196">
        <v>0</v>
      </c>
      <c r="DC196">
        <v>0</v>
      </c>
      <c r="DD196">
        <v>0</v>
      </c>
      <c r="DE196">
        <v>0</v>
      </c>
      <c r="DF196">
        <v>0</v>
      </c>
      <c r="DG196">
        <v>0</v>
      </c>
      <c r="DH196">
        <v>0</v>
      </c>
      <c r="DI196">
        <v>0</v>
      </c>
      <c r="DJ196">
        <v>0</v>
      </c>
      <c r="DK196">
        <v>0</v>
      </c>
      <c r="DL196">
        <v>0</v>
      </c>
      <c r="DM196">
        <v>0</v>
      </c>
      <c r="DN196">
        <v>0</v>
      </c>
      <c r="DO196">
        <v>0</v>
      </c>
      <c r="DP196">
        <v>0</v>
      </c>
      <c r="DQ196">
        <v>0</v>
      </c>
      <c r="DR196">
        <v>0</v>
      </c>
      <c r="DS196">
        <v>0</v>
      </c>
      <c r="DT196">
        <v>0</v>
      </c>
      <c r="DU196">
        <v>0</v>
      </c>
      <c r="DV196">
        <v>0</v>
      </c>
      <c r="DW196">
        <v>0</v>
      </c>
      <c r="DX196">
        <v>0</v>
      </c>
      <c r="DY196">
        <v>0</v>
      </c>
      <c r="DZ196">
        <v>0</v>
      </c>
      <c r="EA196">
        <v>0</v>
      </c>
      <c r="EB196">
        <v>0</v>
      </c>
      <c r="EC196">
        <v>0</v>
      </c>
      <c r="ED196">
        <v>0</v>
      </c>
      <c r="EE196">
        <v>0</v>
      </c>
      <c r="EF196">
        <v>0</v>
      </c>
      <c r="EG196">
        <v>0</v>
      </c>
      <c r="EH196">
        <v>0</v>
      </c>
      <c r="EI196">
        <v>0</v>
      </c>
      <c r="EJ196">
        <v>0</v>
      </c>
      <c r="EK196">
        <v>0</v>
      </c>
      <c r="EL196">
        <v>0</v>
      </c>
      <c r="EM196">
        <v>0</v>
      </c>
      <c r="EN196">
        <v>0</v>
      </c>
      <c r="EO196">
        <v>0</v>
      </c>
      <c r="EP196">
        <v>0</v>
      </c>
      <c r="EQ196">
        <v>0</v>
      </c>
      <c r="ER196">
        <v>0</v>
      </c>
      <c r="ES196">
        <v>0</v>
      </c>
      <c r="ET196">
        <v>0</v>
      </c>
      <c r="EU196">
        <v>0</v>
      </c>
      <c r="EV196">
        <v>0</v>
      </c>
      <c r="EW196">
        <v>0</v>
      </c>
      <c r="EX196">
        <v>0</v>
      </c>
      <c r="EY196">
        <v>0</v>
      </c>
      <c r="EZ196">
        <v>0</v>
      </c>
      <c r="FA196">
        <v>0</v>
      </c>
      <c r="FB196">
        <v>0</v>
      </c>
      <c r="FC196">
        <v>0</v>
      </c>
      <c r="FD196">
        <v>0</v>
      </c>
      <c r="FE196">
        <v>0</v>
      </c>
      <c r="FF196">
        <v>0</v>
      </c>
      <c r="FG196">
        <v>0</v>
      </c>
      <c r="FH196">
        <v>0</v>
      </c>
      <c r="FI196">
        <v>0</v>
      </c>
      <c r="FJ196">
        <v>0</v>
      </c>
      <c r="FK196">
        <v>0</v>
      </c>
      <c r="FL196">
        <v>0</v>
      </c>
      <c r="FM196">
        <v>0</v>
      </c>
      <c r="FN196">
        <v>0</v>
      </c>
      <c r="FO196">
        <v>0</v>
      </c>
      <c r="FP196">
        <v>0</v>
      </c>
      <c r="FQ196">
        <v>0</v>
      </c>
      <c r="FR196">
        <v>0</v>
      </c>
      <c r="FS196">
        <v>0</v>
      </c>
      <c r="FT196">
        <v>0</v>
      </c>
      <c r="FU196">
        <v>0</v>
      </c>
      <c r="FV196">
        <v>0</v>
      </c>
    </row>
    <row r="197" spans="1:178" x14ac:dyDescent="0.25">
      <c r="A197" t="s">
        <v>213</v>
      </c>
      <c r="B197" t="s">
        <v>196</v>
      </c>
      <c r="C197" t="s">
        <v>185</v>
      </c>
      <c r="D197" t="s">
        <v>38</v>
      </c>
      <c r="E197" t="s">
        <v>212</v>
      </c>
      <c r="F197" t="s">
        <v>193</v>
      </c>
      <c r="G197" t="s">
        <v>8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BX197">
        <v>0</v>
      </c>
      <c r="BY197">
        <v>0</v>
      </c>
      <c r="BZ197">
        <v>0</v>
      </c>
      <c r="CA197">
        <v>0</v>
      </c>
      <c r="CB197">
        <v>0</v>
      </c>
      <c r="CC197">
        <v>0</v>
      </c>
      <c r="CD197">
        <v>0</v>
      </c>
      <c r="CE197">
        <v>0</v>
      </c>
      <c r="CF197">
        <v>0</v>
      </c>
      <c r="CG197">
        <v>0</v>
      </c>
      <c r="CH197">
        <v>0</v>
      </c>
      <c r="CI197">
        <v>0</v>
      </c>
      <c r="CJ197">
        <v>0</v>
      </c>
      <c r="CK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  <c r="CS197">
        <v>0</v>
      </c>
      <c r="CT197">
        <v>0</v>
      </c>
      <c r="CU197">
        <v>0</v>
      </c>
      <c r="CV197">
        <v>0</v>
      </c>
      <c r="CW197">
        <v>0</v>
      </c>
      <c r="CX197">
        <v>0</v>
      </c>
      <c r="CY197">
        <v>0</v>
      </c>
      <c r="CZ197">
        <v>0</v>
      </c>
      <c r="DA197">
        <v>0</v>
      </c>
      <c r="DB197">
        <v>0</v>
      </c>
      <c r="DC197">
        <v>0</v>
      </c>
      <c r="DD197">
        <v>0</v>
      </c>
      <c r="DE197">
        <v>0</v>
      </c>
      <c r="DF197">
        <v>0</v>
      </c>
      <c r="DG197">
        <v>0</v>
      </c>
      <c r="DH197">
        <v>0</v>
      </c>
      <c r="DI197">
        <v>0</v>
      </c>
      <c r="DJ197">
        <v>0</v>
      </c>
      <c r="DK197">
        <v>0</v>
      </c>
      <c r="DL197">
        <v>0</v>
      </c>
      <c r="DM197">
        <v>0</v>
      </c>
      <c r="DN197">
        <v>0</v>
      </c>
      <c r="DO197">
        <v>0</v>
      </c>
      <c r="DP197">
        <v>0</v>
      </c>
      <c r="DQ197">
        <v>0</v>
      </c>
      <c r="DR197">
        <v>0</v>
      </c>
      <c r="DS197">
        <v>0</v>
      </c>
      <c r="DT197">
        <v>0</v>
      </c>
      <c r="DU197">
        <v>0</v>
      </c>
      <c r="DV197">
        <v>0</v>
      </c>
      <c r="DW197">
        <v>0</v>
      </c>
      <c r="DX197">
        <v>0</v>
      </c>
      <c r="DY197">
        <v>0</v>
      </c>
      <c r="DZ197">
        <v>0</v>
      </c>
      <c r="EA197">
        <v>0</v>
      </c>
      <c r="EB197">
        <v>0</v>
      </c>
      <c r="EC197">
        <v>0</v>
      </c>
      <c r="ED197">
        <v>0</v>
      </c>
      <c r="EE197">
        <v>0</v>
      </c>
      <c r="EF197">
        <v>0</v>
      </c>
      <c r="EG197">
        <v>0</v>
      </c>
      <c r="EH197">
        <v>0</v>
      </c>
      <c r="EI197">
        <v>0</v>
      </c>
      <c r="EJ197">
        <v>0</v>
      </c>
      <c r="EK197">
        <v>0</v>
      </c>
      <c r="EL197">
        <v>0</v>
      </c>
      <c r="EM197">
        <v>0</v>
      </c>
      <c r="EN197">
        <v>0</v>
      </c>
      <c r="EO197">
        <v>0</v>
      </c>
      <c r="EP197">
        <v>0</v>
      </c>
      <c r="EQ197">
        <v>0</v>
      </c>
      <c r="ER197">
        <v>0</v>
      </c>
      <c r="ES197">
        <v>0</v>
      </c>
      <c r="ET197">
        <v>0</v>
      </c>
      <c r="EU197">
        <v>0</v>
      </c>
      <c r="EV197">
        <v>0</v>
      </c>
      <c r="EW197">
        <v>0</v>
      </c>
      <c r="EX197">
        <v>0</v>
      </c>
      <c r="EY197">
        <v>0</v>
      </c>
      <c r="EZ197">
        <v>0</v>
      </c>
      <c r="FA197">
        <v>0</v>
      </c>
      <c r="FB197">
        <v>0</v>
      </c>
      <c r="FC197">
        <v>0</v>
      </c>
      <c r="FD197">
        <v>0</v>
      </c>
      <c r="FE197">
        <v>0</v>
      </c>
      <c r="FF197">
        <v>0</v>
      </c>
      <c r="FG197">
        <v>0</v>
      </c>
      <c r="FH197">
        <v>0</v>
      </c>
      <c r="FI197">
        <v>0</v>
      </c>
      <c r="FJ197">
        <v>0</v>
      </c>
      <c r="FK197">
        <v>0</v>
      </c>
      <c r="FL197">
        <v>0</v>
      </c>
      <c r="FM197">
        <v>0</v>
      </c>
      <c r="FN197">
        <v>0</v>
      </c>
      <c r="FO197">
        <v>0</v>
      </c>
      <c r="FP197">
        <v>0</v>
      </c>
      <c r="FQ197">
        <v>0</v>
      </c>
      <c r="FR197">
        <v>0</v>
      </c>
      <c r="FS197">
        <v>0</v>
      </c>
      <c r="FT197">
        <v>0</v>
      </c>
      <c r="FU197">
        <v>0</v>
      </c>
      <c r="FV197">
        <v>0</v>
      </c>
    </row>
    <row r="198" spans="1:178" x14ac:dyDescent="0.25">
      <c r="A198" t="s">
        <v>213</v>
      </c>
      <c r="B198" t="s">
        <v>196</v>
      </c>
      <c r="C198" t="s">
        <v>185</v>
      </c>
      <c r="D198" t="s">
        <v>37</v>
      </c>
      <c r="E198" t="s">
        <v>212</v>
      </c>
      <c r="F198" t="s">
        <v>194</v>
      </c>
      <c r="G198" t="s">
        <v>8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0</v>
      </c>
      <c r="BZ198">
        <v>0</v>
      </c>
      <c r="CA198">
        <v>0</v>
      </c>
      <c r="CB198">
        <v>0</v>
      </c>
      <c r="CC198">
        <v>0</v>
      </c>
      <c r="CD198">
        <v>0</v>
      </c>
      <c r="CE198">
        <v>0</v>
      </c>
      <c r="CF198">
        <v>0</v>
      </c>
      <c r="CG198">
        <v>0</v>
      </c>
      <c r="CH198">
        <v>0</v>
      </c>
      <c r="CI198">
        <v>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  <c r="CS198">
        <v>0</v>
      </c>
      <c r="CT198">
        <v>0</v>
      </c>
      <c r="CU198">
        <v>0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>
        <v>0</v>
      </c>
      <c r="DC198">
        <v>0</v>
      </c>
      <c r="DD198">
        <v>0</v>
      </c>
      <c r="DE198">
        <v>0</v>
      </c>
      <c r="DF198">
        <v>0</v>
      </c>
      <c r="DG198">
        <v>0</v>
      </c>
      <c r="DH198">
        <v>0</v>
      </c>
      <c r="DI198">
        <v>0</v>
      </c>
      <c r="DJ198">
        <v>0</v>
      </c>
      <c r="DK198">
        <v>0</v>
      </c>
      <c r="DL198">
        <v>0</v>
      </c>
      <c r="DM198">
        <v>0</v>
      </c>
      <c r="DN198">
        <v>0</v>
      </c>
      <c r="DO198">
        <v>0</v>
      </c>
      <c r="DP198">
        <v>0</v>
      </c>
      <c r="DQ198">
        <v>0</v>
      </c>
      <c r="DR198">
        <v>0</v>
      </c>
      <c r="DS198">
        <v>0</v>
      </c>
      <c r="DT198">
        <v>0</v>
      </c>
      <c r="DU198">
        <v>0</v>
      </c>
      <c r="DV198">
        <v>0</v>
      </c>
      <c r="DW198">
        <v>0</v>
      </c>
      <c r="DX198">
        <v>0</v>
      </c>
      <c r="DY198">
        <v>0</v>
      </c>
      <c r="DZ198">
        <v>0</v>
      </c>
      <c r="EA198">
        <v>0</v>
      </c>
      <c r="EB198">
        <v>0</v>
      </c>
      <c r="EC198">
        <v>0</v>
      </c>
      <c r="ED198">
        <v>0</v>
      </c>
      <c r="EE198">
        <v>0</v>
      </c>
      <c r="EF198">
        <v>0</v>
      </c>
      <c r="EG198">
        <v>0</v>
      </c>
      <c r="EH198">
        <v>0</v>
      </c>
      <c r="EI198">
        <v>0</v>
      </c>
      <c r="EJ198">
        <v>0</v>
      </c>
      <c r="EK198">
        <v>0</v>
      </c>
      <c r="EL198">
        <v>0</v>
      </c>
      <c r="EM198">
        <v>0</v>
      </c>
      <c r="EN198">
        <v>0</v>
      </c>
      <c r="EO198">
        <v>0</v>
      </c>
      <c r="EP198">
        <v>0</v>
      </c>
      <c r="EQ198">
        <v>0</v>
      </c>
      <c r="ER198">
        <v>0</v>
      </c>
      <c r="ES198">
        <v>0</v>
      </c>
      <c r="ET198">
        <v>0</v>
      </c>
      <c r="EU198">
        <v>0</v>
      </c>
      <c r="EV198">
        <v>0</v>
      </c>
      <c r="EW198">
        <v>0</v>
      </c>
      <c r="EX198">
        <v>0</v>
      </c>
      <c r="EY198">
        <v>0</v>
      </c>
      <c r="EZ198">
        <v>0</v>
      </c>
      <c r="FA198">
        <v>0</v>
      </c>
      <c r="FB198">
        <v>0</v>
      </c>
      <c r="FC198">
        <v>0</v>
      </c>
      <c r="FD198">
        <v>0</v>
      </c>
      <c r="FE198">
        <v>0</v>
      </c>
      <c r="FF198">
        <v>0</v>
      </c>
      <c r="FG198">
        <v>0</v>
      </c>
      <c r="FH198">
        <v>0</v>
      </c>
      <c r="FI198">
        <v>0</v>
      </c>
      <c r="FJ198">
        <v>0</v>
      </c>
      <c r="FK198">
        <v>0</v>
      </c>
      <c r="FL198">
        <v>0</v>
      </c>
      <c r="FM198">
        <v>0</v>
      </c>
      <c r="FN198">
        <v>0</v>
      </c>
      <c r="FO198">
        <v>0</v>
      </c>
      <c r="FP198">
        <v>0</v>
      </c>
      <c r="FQ198">
        <v>0</v>
      </c>
      <c r="FR198">
        <v>0</v>
      </c>
      <c r="FS198">
        <v>0</v>
      </c>
      <c r="FT198">
        <v>0</v>
      </c>
      <c r="FU198">
        <v>0</v>
      </c>
      <c r="FV198">
        <v>0</v>
      </c>
    </row>
    <row r="199" spans="1:178" x14ac:dyDescent="0.25">
      <c r="A199" t="s">
        <v>213</v>
      </c>
      <c r="B199" t="s">
        <v>196</v>
      </c>
      <c r="C199" t="s">
        <v>185</v>
      </c>
      <c r="D199" t="s">
        <v>37</v>
      </c>
      <c r="E199" t="s">
        <v>212</v>
      </c>
      <c r="F199" t="s">
        <v>195</v>
      </c>
      <c r="G199" t="s">
        <v>8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</v>
      </c>
      <c r="CB199">
        <v>0</v>
      </c>
      <c r="CC199">
        <v>0</v>
      </c>
      <c r="CD199">
        <v>0</v>
      </c>
      <c r="CE199">
        <v>0</v>
      </c>
      <c r="CF199">
        <v>0</v>
      </c>
      <c r="CG199">
        <v>0</v>
      </c>
      <c r="CH199">
        <v>0</v>
      </c>
      <c r="CI199">
        <v>0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  <c r="CS199">
        <v>0</v>
      </c>
      <c r="CT199">
        <v>0</v>
      </c>
      <c r="CU199">
        <v>0</v>
      </c>
      <c r="CV199">
        <v>0</v>
      </c>
      <c r="CW199">
        <v>0</v>
      </c>
      <c r="CX199">
        <v>0</v>
      </c>
      <c r="CY199">
        <v>0</v>
      </c>
      <c r="CZ199">
        <v>0</v>
      </c>
      <c r="DA199">
        <v>0</v>
      </c>
      <c r="DB199">
        <v>0</v>
      </c>
      <c r="DC199">
        <v>0</v>
      </c>
      <c r="DD199">
        <v>0</v>
      </c>
      <c r="DE199">
        <v>0</v>
      </c>
      <c r="DF199">
        <v>0</v>
      </c>
      <c r="DG199">
        <v>0</v>
      </c>
      <c r="DH199">
        <v>0</v>
      </c>
      <c r="DI199">
        <v>0</v>
      </c>
      <c r="DJ199">
        <v>0</v>
      </c>
      <c r="DK199">
        <v>0</v>
      </c>
      <c r="DL199">
        <v>0</v>
      </c>
      <c r="DM199">
        <v>0</v>
      </c>
      <c r="DN199">
        <v>0</v>
      </c>
      <c r="DO199">
        <v>0</v>
      </c>
      <c r="DP199">
        <v>0</v>
      </c>
      <c r="DQ199">
        <v>0</v>
      </c>
      <c r="DR199">
        <v>0</v>
      </c>
      <c r="DS199">
        <v>0</v>
      </c>
      <c r="DT199">
        <v>0</v>
      </c>
      <c r="DU199">
        <v>0</v>
      </c>
      <c r="DV199">
        <v>0</v>
      </c>
      <c r="DW199">
        <v>0</v>
      </c>
      <c r="DX199">
        <v>0</v>
      </c>
      <c r="DY199">
        <v>0</v>
      </c>
      <c r="DZ199">
        <v>0</v>
      </c>
      <c r="EA199">
        <v>0</v>
      </c>
      <c r="EB199">
        <v>0</v>
      </c>
      <c r="EC199">
        <v>0</v>
      </c>
      <c r="ED199">
        <v>0</v>
      </c>
      <c r="EE199">
        <v>0</v>
      </c>
      <c r="EF199">
        <v>0</v>
      </c>
      <c r="EG199">
        <v>0</v>
      </c>
      <c r="EH199">
        <v>0</v>
      </c>
      <c r="EI199">
        <v>0</v>
      </c>
      <c r="EJ199">
        <v>0</v>
      </c>
      <c r="EK199">
        <v>0</v>
      </c>
      <c r="EL199">
        <v>0</v>
      </c>
      <c r="EM199">
        <v>0</v>
      </c>
      <c r="EN199">
        <v>0</v>
      </c>
      <c r="EO199">
        <v>0</v>
      </c>
      <c r="EP199">
        <v>0</v>
      </c>
      <c r="EQ199">
        <v>0</v>
      </c>
      <c r="ER199">
        <v>0</v>
      </c>
      <c r="ES199">
        <v>0</v>
      </c>
      <c r="ET199">
        <v>0</v>
      </c>
      <c r="EU199">
        <v>0</v>
      </c>
      <c r="EV199">
        <v>0</v>
      </c>
      <c r="EW199">
        <v>0</v>
      </c>
      <c r="EX199">
        <v>0</v>
      </c>
      <c r="EY199">
        <v>0</v>
      </c>
      <c r="EZ199">
        <v>0</v>
      </c>
      <c r="FA199">
        <v>0</v>
      </c>
      <c r="FB199">
        <v>0</v>
      </c>
      <c r="FC199">
        <v>0</v>
      </c>
      <c r="FD199">
        <v>0</v>
      </c>
      <c r="FE199">
        <v>0</v>
      </c>
      <c r="FF199">
        <v>0</v>
      </c>
      <c r="FG199">
        <v>0</v>
      </c>
      <c r="FH199">
        <v>0</v>
      </c>
      <c r="FI199">
        <v>0</v>
      </c>
      <c r="FJ199">
        <v>0</v>
      </c>
      <c r="FK199">
        <v>0</v>
      </c>
      <c r="FL199">
        <v>0</v>
      </c>
      <c r="FM199">
        <v>0</v>
      </c>
      <c r="FN199">
        <v>0</v>
      </c>
      <c r="FO199">
        <v>0</v>
      </c>
      <c r="FP199">
        <v>0</v>
      </c>
      <c r="FQ199">
        <v>0</v>
      </c>
      <c r="FR199">
        <v>0</v>
      </c>
      <c r="FS199">
        <v>0</v>
      </c>
      <c r="FT199">
        <v>0</v>
      </c>
      <c r="FU199">
        <v>0</v>
      </c>
      <c r="FV199">
        <v>0</v>
      </c>
    </row>
    <row r="200" spans="1:178" x14ac:dyDescent="0.25">
      <c r="A200" t="s">
        <v>213</v>
      </c>
      <c r="B200" t="s">
        <v>196</v>
      </c>
      <c r="C200" t="s">
        <v>185</v>
      </c>
      <c r="D200" t="s">
        <v>37</v>
      </c>
      <c r="E200" t="s">
        <v>212</v>
      </c>
      <c r="F200" t="s">
        <v>192</v>
      </c>
      <c r="G200" t="s">
        <v>8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0</v>
      </c>
      <c r="BZ200">
        <v>0</v>
      </c>
      <c r="CA200">
        <v>0</v>
      </c>
      <c r="CB200">
        <v>0</v>
      </c>
      <c r="CC200">
        <v>0</v>
      </c>
      <c r="CD200">
        <v>0</v>
      </c>
      <c r="CE200">
        <v>0</v>
      </c>
      <c r="CF200">
        <v>0</v>
      </c>
      <c r="CG200">
        <v>0</v>
      </c>
      <c r="CH200">
        <v>0</v>
      </c>
      <c r="CI200">
        <v>0</v>
      </c>
      <c r="CJ200">
        <v>0</v>
      </c>
      <c r="CK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  <c r="CS200">
        <v>0</v>
      </c>
      <c r="CT200">
        <v>0</v>
      </c>
      <c r="CU200">
        <v>0</v>
      </c>
      <c r="CV200">
        <v>0</v>
      </c>
      <c r="CW200">
        <v>0</v>
      </c>
      <c r="CX200">
        <v>0</v>
      </c>
      <c r="CY200">
        <v>0</v>
      </c>
      <c r="CZ200">
        <v>0</v>
      </c>
      <c r="DA200">
        <v>0</v>
      </c>
      <c r="DB200">
        <v>0</v>
      </c>
      <c r="DC200">
        <v>0</v>
      </c>
      <c r="DD200">
        <v>0</v>
      </c>
      <c r="DE200">
        <v>0</v>
      </c>
      <c r="DF200">
        <v>0</v>
      </c>
      <c r="DG200">
        <v>0</v>
      </c>
      <c r="DH200">
        <v>0</v>
      </c>
      <c r="DI200">
        <v>0</v>
      </c>
      <c r="DJ200">
        <v>0</v>
      </c>
      <c r="DK200">
        <v>0</v>
      </c>
      <c r="DL200">
        <v>0</v>
      </c>
      <c r="DM200">
        <v>0</v>
      </c>
      <c r="DN200">
        <v>0</v>
      </c>
      <c r="DO200">
        <v>0</v>
      </c>
      <c r="DP200">
        <v>0</v>
      </c>
      <c r="DQ200">
        <v>0</v>
      </c>
      <c r="DR200">
        <v>0</v>
      </c>
      <c r="DS200">
        <v>0</v>
      </c>
      <c r="DT200">
        <v>0</v>
      </c>
      <c r="DU200">
        <v>0</v>
      </c>
      <c r="DV200">
        <v>0</v>
      </c>
      <c r="DW200">
        <v>0</v>
      </c>
      <c r="DX200">
        <v>0</v>
      </c>
      <c r="DY200">
        <v>0</v>
      </c>
      <c r="DZ200">
        <v>0</v>
      </c>
      <c r="EA200">
        <v>0</v>
      </c>
      <c r="EB200">
        <v>0</v>
      </c>
      <c r="EC200">
        <v>0</v>
      </c>
      <c r="ED200">
        <v>0</v>
      </c>
      <c r="EE200">
        <v>0</v>
      </c>
      <c r="EF200">
        <v>0</v>
      </c>
      <c r="EG200">
        <v>0</v>
      </c>
      <c r="EH200">
        <v>0</v>
      </c>
      <c r="EI200">
        <v>0</v>
      </c>
      <c r="EJ200">
        <v>0</v>
      </c>
      <c r="EK200">
        <v>0</v>
      </c>
      <c r="EL200">
        <v>0</v>
      </c>
      <c r="EM200">
        <v>0</v>
      </c>
      <c r="EN200">
        <v>0</v>
      </c>
      <c r="EO200">
        <v>0</v>
      </c>
      <c r="EP200">
        <v>0</v>
      </c>
      <c r="EQ200">
        <v>0</v>
      </c>
      <c r="ER200">
        <v>0</v>
      </c>
      <c r="ES200">
        <v>0</v>
      </c>
      <c r="ET200">
        <v>0</v>
      </c>
      <c r="EU200">
        <v>0</v>
      </c>
      <c r="EV200">
        <v>0</v>
      </c>
      <c r="EW200">
        <v>0</v>
      </c>
      <c r="EX200">
        <v>0</v>
      </c>
      <c r="EY200">
        <v>0</v>
      </c>
      <c r="EZ200">
        <v>0</v>
      </c>
      <c r="FA200">
        <v>0</v>
      </c>
      <c r="FB200">
        <v>0</v>
      </c>
      <c r="FC200">
        <v>0</v>
      </c>
      <c r="FD200">
        <v>0</v>
      </c>
      <c r="FE200">
        <v>0</v>
      </c>
      <c r="FF200">
        <v>0</v>
      </c>
      <c r="FG200">
        <v>0</v>
      </c>
      <c r="FH200">
        <v>0</v>
      </c>
      <c r="FI200">
        <v>0</v>
      </c>
      <c r="FJ200">
        <v>0</v>
      </c>
      <c r="FK200">
        <v>0</v>
      </c>
      <c r="FL200">
        <v>0</v>
      </c>
      <c r="FM200">
        <v>0</v>
      </c>
      <c r="FN200">
        <v>0</v>
      </c>
      <c r="FO200">
        <v>0</v>
      </c>
      <c r="FP200">
        <v>0</v>
      </c>
      <c r="FQ200">
        <v>0</v>
      </c>
      <c r="FR200">
        <v>0</v>
      </c>
      <c r="FS200">
        <v>0</v>
      </c>
      <c r="FT200">
        <v>0</v>
      </c>
      <c r="FU200">
        <v>0</v>
      </c>
      <c r="FV200">
        <v>0</v>
      </c>
    </row>
    <row r="201" spans="1:178" x14ac:dyDescent="0.25">
      <c r="A201" t="s">
        <v>213</v>
      </c>
      <c r="B201" t="s">
        <v>196</v>
      </c>
      <c r="C201" t="s">
        <v>185</v>
      </c>
      <c r="D201" t="s">
        <v>37</v>
      </c>
      <c r="E201" t="s">
        <v>212</v>
      </c>
      <c r="F201" t="s">
        <v>193</v>
      </c>
      <c r="G201" t="s">
        <v>8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BX201">
        <v>0</v>
      </c>
      <c r="BY201">
        <v>0</v>
      </c>
      <c r="BZ201">
        <v>0</v>
      </c>
      <c r="CA201">
        <v>0</v>
      </c>
      <c r="CB201">
        <v>0</v>
      </c>
      <c r="CC201">
        <v>0</v>
      </c>
      <c r="CD201">
        <v>0</v>
      </c>
      <c r="CE201">
        <v>0</v>
      </c>
      <c r="CF201">
        <v>0</v>
      </c>
      <c r="CG201">
        <v>0</v>
      </c>
      <c r="CH201">
        <v>0</v>
      </c>
      <c r="CI201">
        <v>0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  <c r="CS201">
        <v>0</v>
      </c>
      <c r="CT201">
        <v>0</v>
      </c>
      <c r="CU201">
        <v>0</v>
      </c>
      <c r="CV201">
        <v>0</v>
      </c>
      <c r="CW201">
        <v>0</v>
      </c>
      <c r="CX201">
        <v>0</v>
      </c>
      <c r="CY201">
        <v>0</v>
      </c>
      <c r="CZ201">
        <v>0</v>
      </c>
      <c r="DA201">
        <v>0</v>
      </c>
      <c r="DB201">
        <v>0</v>
      </c>
      <c r="DC201">
        <v>0</v>
      </c>
      <c r="DD201">
        <v>0</v>
      </c>
      <c r="DE201">
        <v>0</v>
      </c>
      <c r="DF201">
        <v>0</v>
      </c>
      <c r="DG201">
        <v>0</v>
      </c>
      <c r="DH201">
        <v>0</v>
      </c>
      <c r="DI201">
        <v>0</v>
      </c>
      <c r="DJ201">
        <v>0</v>
      </c>
      <c r="DK201">
        <v>0</v>
      </c>
      <c r="DL201">
        <v>0</v>
      </c>
      <c r="DM201">
        <v>0</v>
      </c>
      <c r="DN201">
        <v>0</v>
      </c>
      <c r="DO201">
        <v>0</v>
      </c>
      <c r="DP201">
        <v>0</v>
      </c>
      <c r="DQ201">
        <v>0</v>
      </c>
      <c r="DR201">
        <v>0</v>
      </c>
      <c r="DS201">
        <v>0</v>
      </c>
      <c r="DT201">
        <v>0</v>
      </c>
      <c r="DU201">
        <v>0</v>
      </c>
      <c r="DV201">
        <v>0</v>
      </c>
      <c r="DW201">
        <v>0</v>
      </c>
      <c r="DX201">
        <v>0</v>
      </c>
      <c r="DY201">
        <v>0</v>
      </c>
      <c r="DZ201">
        <v>0</v>
      </c>
      <c r="EA201">
        <v>0</v>
      </c>
      <c r="EB201">
        <v>0</v>
      </c>
      <c r="EC201">
        <v>0</v>
      </c>
      <c r="ED201">
        <v>0</v>
      </c>
      <c r="EE201">
        <v>0</v>
      </c>
      <c r="EF201">
        <v>0</v>
      </c>
      <c r="EG201">
        <v>0</v>
      </c>
      <c r="EH201">
        <v>0</v>
      </c>
      <c r="EI201">
        <v>0</v>
      </c>
      <c r="EJ201">
        <v>0</v>
      </c>
      <c r="EK201">
        <v>0</v>
      </c>
      <c r="EL201">
        <v>0</v>
      </c>
      <c r="EM201">
        <v>0</v>
      </c>
      <c r="EN201">
        <v>0</v>
      </c>
      <c r="EO201">
        <v>0</v>
      </c>
      <c r="EP201">
        <v>0</v>
      </c>
      <c r="EQ201">
        <v>0</v>
      </c>
      <c r="ER201">
        <v>0</v>
      </c>
      <c r="ES201">
        <v>0</v>
      </c>
      <c r="ET201">
        <v>0</v>
      </c>
      <c r="EU201">
        <v>0</v>
      </c>
      <c r="EV201">
        <v>0</v>
      </c>
      <c r="EW201">
        <v>0</v>
      </c>
      <c r="EX201">
        <v>0</v>
      </c>
      <c r="EY201">
        <v>0</v>
      </c>
      <c r="EZ201">
        <v>0</v>
      </c>
      <c r="FA201">
        <v>0</v>
      </c>
      <c r="FB201">
        <v>0</v>
      </c>
      <c r="FC201">
        <v>0</v>
      </c>
      <c r="FD201">
        <v>0</v>
      </c>
      <c r="FE201">
        <v>0</v>
      </c>
      <c r="FF201">
        <v>0</v>
      </c>
      <c r="FG201">
        <v>0</v>
      </c>
      <c r="FH201">
        <v>0</v>
      </c>
      <c r="FI201">
        <v>0</v>
      </c>
      <c r="FJ201">
        <v>0</v>
      </c>
      <c r="FK201">
        <v>0</v>
      </c>
      <c r="FL201">
        <v>0</v>
      </c>
      <c r="FM201">
        <v>0</v>
      </c>
      <c r="FN201">
        <v>0</v>
      </c>
      <c r="FO201">
        <v>0</v>
      </c>
      <c r="FP201">
        <v>0</v>
      </c>
      <c r="FQ201">
        <v>0</v>
      </c>
      <c r="FR201">
        <v>0</v>
      </c>
      <c r="FS201">
        <v>0</v>
      </c>
      <c r="FT201">
        <v>0</v>
      </c>
      <c r="FU201">
        <v>0</v>
      </c>
      <c r="FV201">
        <v>0</v>
      </c>
    </row>
    <row r="202" spans="1:178" x14ac:dyDescent="0.25">
      <c r="A202" t="s">
        <v>213</v>
      </c>
      <c r="B202" t="s">
        <v>196</v>
      </c>
      <c r="C202" t="s">
        <v>185</v>
      </c>
      <c r="D202" t="s">
        <v>36</v>
      </c>
      <c r="E202" t="s">
        <v>212</v>
      </c>
      <c r="F202" t="s">
        <v>194</v>
      </c>
      <c r="G202" t="s">
        <v>8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</v>
      </c>
      <c r="CA202">
        <v>0</v>
      </c>
      <c r="CB202">
        <v>0</v>
      </c>
      <c r="CC202">
        <v>0</v>
      </c>
      <c r="CD202">
        <v>0</v>
      </c>
      <c r="CE202">
        <v>0</v>
      </c>
      <c r="CF202">
        <v>0</v>
      </c>
      <c r="CG202">
        <v>0</v>
      </c>
      <c r="CH202">
        <v>0</v>
      </c>
      <c r="CI202">
        <v>0</v>
      </c>
      <c r="CJ202">
        <v>0</v>
      </c>
      <c r="CK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  <c r="CS202">
        <v>0</v>
      </c>
      <c r="CT202">
        <v>0</v>
      </c>
      <c r="CU202">
        <v>0</v>
      </c>
      <c r="CV202">
        <v>0</v>
      </c>
      <c r="CW202">
        <v>0</v>
      </c>
      <c r="CX202">
        <v>0</v>
      </c>
      <c r="CY202">
        <v>0</v>
      </c>
      <c r="CZ202">
        <v>0</v>
      </c>
      <c r="DA202">
        <v>0</v>
      </c>
      <c r="DB202">
        <v>0</v>
      </c>
      <c r="DC202">
        <v>0</v>
      </c>
      <c r="DD202">
        <v>0</v>
      </c>
      <c r="DE202">
        <v>0</v>
      </c>
      <c r="DF202">
        <v>0</v>
      </c>
      <c r="DG202">
        <v>0</v>
      </c>
      <c r="DH202">
        <v>0</v>
      </c>
      <c r="DI202">
        <v>0</v>
      </c>
      <c r="DJ202">
        <v>0</v>
      </c>
      <c r="DK202">
        <v>0</v>
      </c>
      <c r="DL202">
        <v>0</v>
      </c>
      <c r="DM202">
        <v>0</v>
      </c>
      <c r="DN202">
        <v>0</v>
      </c>
      <c r="DO202">
        <v>0</v>
      </c>
      <c r="DP202">
        <v>0</v>
      </c>
      <c r="DQ202">
        <v>0</v>
      </c>
      <c r="DR202">
        <v>0</v>
      </c>
      <c r="DS202">
        <v>0</v>
      </c>
      <c r="DT202">
        <v>0</v>
      </c>
      <c r="DU202">
        <v>0</v>
      </c>
      <c r="DV202">
        <v>0</v>
      </c>
      <c r="DW202">
        <v>0</v>
      </c>
      <c r="DX202">
        <v>0</v>
      </c>
      <c r="DY202">
        <v>0</v>
      </c>
      <c r="DZ202">
        <v>0</v>
      </c>
      <c r="EA202">
        <v>0</v>
      </c>
      <c r="EB202">
        <v>0</v>
      </c>
      <c r="EC202">
        <v>0</v>
      </c>
      <c r="ED202">
        <v>0</v>
      </c>
      <c r="EE202">
        <v>0</v>
      </c>
      <c r="EF202">
        <v>0</v>
      </c>
      <c r="EG202">
        <v>0</v>
      </c>
      <c r="EH202">
        <v>0</v>
      </c>
      <c r="EI202">
        <v>0</v>
      </c>
      <c r="EJ202">
        <v>0</v>
      </c>
      <c r="EK202">
        <v>0</v>
      </c>
      <c r="EL202">
        <v>0</v>
      </c>
      <c r="EM202">
        <v>0</v>
      </c>
      <c r="EN202">
        <v>0</v>
      </c>
      <c r="EO202">
        <v>0</v>
      </c>
      <c r="EP202">
        <v>0</v>
      </c>
      <c r="EQ202">
        <v>0</v>
      </c>
      <c r="ER202">
        <v>0</v>
      </c>
      <c r="ES202">
        <v>0</v>
      </c>
      <c r="ET202">
        <v>0</v>
      </c>
      <c r="EU202">
        <v>0</v>
      </c>
      <c r="EV202">
        <v>0</v>
      </c>
      <c r="EW202">
        <v>0</v>
      </c>
      <c r="EX202">
        <v>0</v>
      </c>
      <c r="EY202">
        <v>0</v>
      </c>
      <c r="EZ202">
        <v>0</v>
      </c>
      <c r="FA202">
        <v>0</v>
      </c>
      <c r="FB202">
        <v>0</v>
      </c>
      <c r="FC202">
        <v>0</v>
      </c>
      <c r="FD202">
        <v>0</v>
      </c>
      <c r="FE202">
        <v>0</v>
      </c>
      <c r="FF202">
        <v>0</v>
      </c>
      <c r="FG202">
        <v>0</v>
      </c>
      <c r="FH202">
        <v>0</v>
      </c>
      <c r="FI202">
        <v>0</v>
      </c>
      <c r="FJ202">
        <v>0</v>
      </c>
      <c r="FK202">
        <v>0</v>
      </c>
      <c r="FL202">
        <v>0</v>
      </c>
      <c r="FM202">
        <v>0</v>
      </c>
      <c r="FN202">
        <v>0</v>
      </c>
      <c r="FO202">
        <v>0</v>
      </c>
      <c r="FP202">
        <v>0</v>
      </c>
      <c r="FQ202">
        <v>0</v>
      </c>
      <c r="FR202">
        <v>0</v>
      </c>
      <c r="FS202">
        <v>0</v>
      </c>
      <c r="FT202">
        <v>0</v>
      </c>
      <c r="FU202">
        <v>0</v>
      </c>
      <c r="FV202">
        <v>0</v>
      </c>
    </row>
    <row r="203" spans="1:178" x14ac:dyDescent="0.25">
      <c r="A203" t="s">
        <v>213</v>
      </c>
      <c r="B203" t="s">
        <v>196</v>
      </c>
      <c r="C203" t="s">
        <v>185</v>
      </c>
      <c r="D203" t="s">
        <v>36</v>
      </c>
      <c r="E203" t="s">
        <v>212</v>
      </c>
      <c r="F203" t="s">
        <v>195</v>
      </c>
      <c r="G203" t="s">
        <v>8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BX203">
        <v>0</v>
      </c>
      <c r="BY203">
        <v>0</v>
      </c>
      <c r="BZ203">
        <v>0</v>
      </c>
      <c r="CA203">
        <v>0</v>
      </c>
      <c r="CB203">
        <v>0</v>
      </c>
      <c r="CC203">
        <v>0</v>
      </c>
      <c r="CD203">
        <v>0</v>
      </c>
      <c r="CE203">
        <v>0</v>
      </c>
      <c r="CF203">
        <v>0</v>
      </c>
      <c r="CG203">
        <v>0</v>
      </c>
      <c r="CH203">
        <v>0</v>
      </c>
      <c r="CI203">
        <v>0</v>
      </c>
      <c r="CJ203">
        <v>0</v>
      </c>
      <c r="CK203">
        <v>0</v>
      </c>
      <c r="CL203">
        <v>0</v>
      </c>
      <c r="CM203">
        <v>0</v>
      </c>
      <c r="CN203">
        <v>0</v>
      </c>
      <c r="CO203">
        <v>0</v>
      </c>
      <c r="CP203">
        <v>0</v>
      </c>
      <c r="CQ203">
        <v>0</v>
      </c>
      <c r="CR203">
        <v>0</v>
      </c>
      <c r="CS203">
        <v>0</v>
      </c>
      <c r="CT203">
        <v>0</v>
      </c>
      <c r="CU203">
        <v>0</v>
      </c>
      <c r="CV203">
        <v>0</v>
      </c>
      <c r="CW203">
        <v>0</v>
      </c>
      <c r="CX203">
        <v>0</v>
      </c>
      <c r="CY203">
        <v>0</v>
      </c>
      <c r="CZ203">
        <v>0</v>
      </c>
      <c r="DA203">
        <v>0</v>
      </c>
      <c r="DB203">
        <v>0</v>
      </c>
      <c r="DC203">
        <v>0</v>
      </c>
      <c r="DD203">
        <v>0</v>
      </c>
      <c r="DE203">
        <v>0</v>
      </c>
      <c r="DF203">
        <v>0</v>
      </c>
      <c r="DG203">
        <v>0</v>
      </c>
      <c r="DH203">
        <v>0</v>
      </c>
      <c r="DI203">
        <v>0</v>
      </c>
      <c r="DJ203">
        <v>0</v>
      </c>
      <c r="DK203">
        <v>0</v>
      </c>
      <c r="DL203">
        <v>0</v>
      </c>
      <c r="DM203">
        <v>0</v>
      </c>
      <c r="DN203">
        <v>0</v>
      </c>
      <c r="DO203">
        <v>0</v>
      </c>
      <c r="DP203">
        <v>0</v>
      </c>
      <c r="DQ203">
        <v>0</v>
      </c>
      <c r="DR203">
        <v>0</v>
      </c>
      <c r="DS203">
        <v>0</v>
      </c>
      <c r="DT203">
        <v>0</v>
      </c>
      <c r="DU203">
        <v>0</v>
      </c>
      <c r="DV203">
        <v>0</v>
      </c>
      <c r="DW203">
        <v>0</v>
      </c>
      <c r="DX203">
        <v>0</v>
      </c>
      <c r="DY203">
        <v>0</v>
      </c>
      <c r="DZ203">
        <v>0</v>
      </c>
      <c r="EA203">
        <v>0</v>
      </c>
      <c r="EB203">
        <v>0</v>
      </c>
      <c r="EC203">
        <v>0</v>
      </c>
      <c r="ED203">
        <v>0</v>
      </c>
      <c r="EE203">
        <v>0</v>
      </c>
      <c r="EF203">
        <v>0</v>
      </c>
      <c r="EG203">
        <v>0</v>
      </c>
      <c r="EH203">
        <v>0</v>
      </c>
      <c r="EI203">
        <v>0</v>
      </c>
      <c r="EJ203">
        <v>0</v>
      </c>
      <c r="EK203">
        <v>0</v>
      </c>
      <c r="EL203">
        <v>0</v>
      </c>
      <c r="EM203">
        <v>0</v>
      </c>
      <c r="EN203">
        <v>0</v>
      </c>
      <c r="EO203">
        <v>0</v>
      </c>
      <c r="EP203">
        <v>0</v>
      </c>
      <c r="EQ203">
        <v>0</v>
      </c>
      <c r="ER203">
        <v>0</v>
      </c>
      <c r="ES203">
        <v>0</v>
      </c>
      <c r="ET203">
        <v>0</v>
      </c>
      <c r="EU203">
        <v>0</v>
      </c>
      <c r="EV203">
        <v>0</v>
      </c>
      <c r="EW203">
        <v>0</v>
      </c>
      <c r="EX203">
        <v>0</v>
      </c>
      <c r="EY203">
        <v>0</v>
      </c>
      <c r="EZ203">
        <v>0</v>
      </c>
      <c r="FA203">
        <v>0</v>
      </c>
      <c r="FB203">
        <v>0</v>
      </c>
      <c r="FC203">
        <v>0</v>
      </c>
      <c r="FD203">
        <v>0</v>
      </c>
      <c r="FE203">
        <v>0</v>
      </c>
      <c r="FF203">
        <v>0</v>
      </c>
      <c r="FG203">
        <v>0</v>
      </c>
      <c r="FH203">
        <v>0</v>
      </c>
      <c r="FI203">
        <v>0</v>
      </c>
      <c r="FJ203">
        <v>0</v>
      </c>
      <c r="FK203">
        <v>0</v>
      </c>
      <c r="FL203">
        <v>0</v>
      </c>
      <c r="FM203">
        <v>0</v>
      </c>
      <c r="FN203">
        <v>0</v>
      </c>
      <c r="FO203">
        <v>0</v>
      </c>
      <c r="FP203">
        <v>0</v>
      </c>
      <c r="FQ203">
        <v>0</v>
      </c>
      <c r="FR203">
        <v>0</v>
      </c>
      <c r="FS203">
        <v>0</v>
      </c>
      <c r="FT203">
        <v>0</v>
      </c>
      <c r="FU203">
        <v>0</v>
      </c>
      <c r="FV203">
        <v>0</v>
      </c>
    </row>
    <row r="204" spans="1:178" x14ac:dyDescent="0.25">
      <c r="A204" t="s">
        <v>213</v>
      </c>
      <c r="B204" t="s">
        <v>196</v>
      </c>
      <c r="C204" t="s">
        <v>185</v>
      </c>
      <c r="D204" t="s">
        <v>36</v>
      </c>
      <c r="E204" t="s">
        <v>212</v>
      </c>
      <c r="F204" t="s">
        <v>192</v>
      </c>
      <c r="G204" t="s">
        <v>8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BX204">
        <v>0</v>
      </c>
      <c r="BY204">
        <v>0</v>
      </c>
      <c r="BZ204">
        <v>0</v>
      </c>
      <c r="CA204">
        <v>0</v>
      </c>
      <c r="CB204">
        <v>0</v>
      </c>
      <c r="CC204">
        <v>0</v>
      </c>
      <c r="CD204">
        <v>0</v>
      </c>
      <c r="CE204">
        <v>0</v>
      </c>
      <c r="CF204">
        <v>0</v>
      </c>
      <c r="CG204">
        <v>0</v>
      </c>
      <c r="CH204">
        <v>0</v>
      </c>
      <c r="CI204">
        <v>0</v>
      </c>
      <c r="CJ204">
        <v>0</v>
      </c>
      <c r="CK204">
        <v>0</v>
      </c>
      <c r="CL204">
        <v>0</v>
      </c>
      <c r="CM204">
        <v>0</v>
      </c>
      <c r="CN204">
        <v>0</v>
      </c>
      <c r="CO204">
        <v>0</v>
      </c>
      <c r="CP204">
        <v>0</v>
      </c>
      <c r="CQ204">
        <v>0</v>
      </c>
      <c r="CR204">
        <v>0</v>
      </c>
      <c r="CS204">
        <v>0</v>
      </c>
      <c r="CT204">
        <v>0</v>
      </c>
      <c r="CU204">
        <v>0</v>
      </c>
      <c r="CV204">
        <v>0</v>
      </c>
      <c r="CW204">
        <v>0</v>
      </c>
      <c r="CX204">
        <v>0</v>
      </c>
      <c r="CY204">
        <v>0</v>
      </c>
      <c r="CZ204">
        <v>0</v>
      </c>
      <c r="DA204">
        <v>0</v>
      </c>
      <c r="DB204">
        <v>0</v>
      </c>
      <c r="DC204">
        <v>0</v>
      </c>
      <c r="DD204">
        <v>0</v>
      </c>
      <c r="DE204">
        <v>0</v>
      </c>
      <c r="DF204">
        <v>0</v>
      </c>
      <c r="DG204">
        <v>0</v>
      </c>
      <c r="DH204">
        <v>0</v>
      </c>
      <c r="DI204">
        <v>0</v>
      </c>
      <c r="DJ204">
        <v>0</v>
      </c>
      <c r="DK204">
        <v>0</v>
      </c>
      <c r="DL204">
        <v>0</v>
      </c>
      <c r="DM204">
        <v>0</v>
      </c>
      <c r="DN204">
        <v>0</v>
      </c>
      <c r="DO204">
        <v>0</v>
      </c>
      <c r="DP204">
        <v>0</v>
      </c>
      <c r="DQ204">
        <v>0</v>
      </c>
      <c r="DR204">
        <v>0</v>
      </c>
      <c r="DS204">
        <v>0</v>
      </c>
      <c r="DT204">
        <v>0</v>
      </c>
      <c r="DU204">
        <v>0</v>
      </c>
      <c r="DV204">
        <v>0</v>
      </c>
      <c r="DW204">
        <v>0</v>
      </c>
      <c r="DX204">
        <v>0</v>
      </c>
      <c r="DY204">
        <v>0</v>
      </c>
      <c r="DZ204">
        <v>0</v>
      </c>
      <c r="EA204">
        <v>0</v>
      </c>
      <c r="EB204">
        <v>0</v>
      </c>
      <c r="EC204">
        <v>0</v>
      </c>
      <c r="ED204">
        <v>0</v>
      </c>
      <c r="EE204">
        <v>0</v>
      </c>
      <c r="EF204">
        <v>0</v>
      </c>
      <c r="EG204">
        <v>0</v>
      </c>
      <c r="EH204">
        <v>0</v>
      </c>
      <c r="EI204">
        <v>0</v>
      </c>
      <c r="EJ204">
        <v>0</v>
      </c>
      <c r="EK204">
        <v>0</v>
      </c>
      <c r="EL204">
        <v>0</v>
      </c>
      <c r="EM204">
        <v>0</v>
      </c>
      <c r="EN204">
        <v>0</v>
      </c>
      <c r="EO204">
        <v>0</v>
      </c>
      <c r="EP204">
        <v>0</v>
      </c>
      <c r="EQ204">
        <v>0</v>
      </c>
      <c r="ER204">
        <v>0</v>
      </c>
      <c r="ES204">
        <v>0</v>
      </c>
      <c r="ET204">
        <v>0</v>
      </c>
      <c r="EU204">
        <v>0</v>
      </c>
      <c r="EV204">
        <v>0</v>
      </c>
      <c r="EW204">
        <v>0</v>
      </c>
      <c r="EX204">
        <v>0</v>
      </c>
      <c r="EY204">
        <v>0</v>
      </c>
      <c r="EZ204">
        <v>0</v>
      </c>
      <c r="FA204">
        <v>0</v>
      </c>
      <c r="FB204">
        <v>0</v>
      </c>
      <c r="FC204">
        <v>0</v>
      </c>
      <c r="FD204">
        <v>0</v>
      </c>
      <c r="FE204">
        <v>0</v>
      </c>
      <c r="FF204">
        <v>0</v>
      </c>
      <c r="FG204">
        <v>0</v>
      </c>
      <c r="FH204">
        <v>0</v>
      </c>
      <c r="FI204">
        <v>0</v>
      </c>
      <c r="FJ204">
        <v>0</v>
      </c>
      <c r="FK204">
        <v>0</v>
      </c>
      <c r="FL204">
        <v>0</v>
      </c>
      <c r="FM204">
        <v>0</v>
      </c>
      <c r="FN204">
        <v>0</v>
      </c>
      <c r="FO204">
        <v>0</v>
      </c>
      <c r="FP204">
        <v>0</v>
      </c>
      <c r="FQ204">
        <v>0</v>
      </c>
      <c r="FR204">
        <v>0</v>
      </c>
      <c r="FS204">
        <v>0</v>
      </c>
      <c r="FT204">
        <v>0</v>
      </c>
      <c r="FU204">
        <v>0</v>
      </c>
      <c r="FV204">
        <v>0</v>
      </c>
    </row>
    <row r="205" spans="1:178" x14ac:dyDescent="0.25">
      <c r="A205" t="s">
        <v>213</v>
      </c>
      <c r="B205" t="s">
        <v>196</v>
      </c>
      <c r="C205" t="s">
        <v>185</v>
      </c>
      <c r="D205" t="s">
        <v>36</v>
      </c>
      <c r="E205" t="s">
        <v>212</v>
      </c>
      <c r="F205" t="s">
        <v>193</v>
      </c>
      <c r="G205" t="s">
        <v>8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BX205">
        <v>0</v>
      </c>
      <c r="BY205">
        <v>0</v>
      </c>
      <c r="BZ205">
        <v>0</v>
      </c>
      <c r="CA205">
        <v>0</v>
      </c>
      <c r="CB205">
        <v>0</v>
      </c>
      <c r="CC205">
        <v>0</v>
      </c>
      <c r="CD205">
        <v>0</v>
      </c>
      <c r="CE205">
        <v>0</v>
      </c>
      <c r="CF205">
        <v>0</v>
      </c>
      <c r="CG205">
        <v>0</v>
      </c>
      <c r="CH205">
        <v>0</v>
      </c>
      <c r="CI205">
        <v>0</v>
      </c>
      <c r="CJ205">
        <v>0</v>
      </c>
      <c r="CK205">
        <v>0</v>
      </c>
      <c r="CL205">
        <v>0</v>
      </c>
      <c r="CM205">
        <v>0</v>
      </c>
      <c r="CN205">
        <v>0</v>
      </c>
      <c r="CO205">
        <v>0</v>
      </c>
      <c r="CP205">
        <v>0</v>
      </c>
      <c r="CQ205">
        <v>0</v>
      </c>
      <c r="CR205">
        <v>0</v>
      </c>
      <c r="CS205">
        <v>0</v>
      </c>
      <c r="CT205">
        <v>0</v>
      </c>
      <c r="CU205">
        <v>0</v>
      </c>
      <c r="CV205">
        <v>0</v>
      </c>
      <c r="CW205">
        <v>0</v>
      </c>
      <c r="CX205">
        <v>0</v>
      </c>
      <c r="CY205">
        <v>0</v>
      </c>
      <c r="CZ205">
        <v>0</v>
      </c>
      <c r="DA205">
        <v>0</v>
      </c>
      <c r="DB205">
        <v>0</v>
      </c>
      <c r="DC205">
        <v>0</v>
      </c>
      <c r="DD205">
        <v>0</v>
      </c>
      <c r="DE205">
        <v>0</v>
      </c>
      <c r="DF205">
        <v>0</v>
      </c>
      <c r="DG205">
        <v>0</v>
      </c>
      <c r="DH205">
        <v>0</v>
      </c>
      <c r="DI205">
        <v>0</v>
      </c>
      <c r="DJ205">
        <v>0</v>
      </c>
      <c r="DK205">
        <v>0</v>
      </c>
      <c r="DL205">
        <v>0</v>
      </c>
      <c r="DM205">
        <v>0</v>
      </c>
      <c r="DN205">
        <v>0</v>
      </c>
      <c r="DO205">
        <v>0</v>
      </c>
      <c r="DP205">
        <v>0</v>
      </c>
      <c r="DQ205">
        <v>0</v>
      </c>
      <c r="DR205">
        <v>0</v>
      </c>
      <c r="DS205">
        <v>0</v>
      </c>
      <c r="DT205">
        <v>0</v>
      </c>
      <c r="DU205">
        <v>0</v>
      </c>
      <c r="DV205">
        <v>0</v>
      </c>
      <c r="DW205">
        <v>0</v>
      </c>
      <c r="DX205">
        <v>0</v>
      </c>
      <c r="DY205">
        <v>0</v>
      </c>
      <c r="DZ205">
        <v>0</v>
      </c>
      <c r="EA205">
        <v>0</v>
      </c>
      <c r="EB205">
        <v>0</v>
      </c>
      <c r="EC205">
        <v>0</v>
      </c>
      <c r="ED205">
        <v>0</v>
      </c>
      <c r="EE205">
        <v>0</v>
      </c>
      <c r="EF205">
        <v>0</v>
      </c>
      <c r="EG205">
        <v>0</v>
      </c>
      <c r="EH205">
        <v>0</v>
      </c>
      <c r="EI205">
        <v>0</v>
      </c>
      <c r="EJ205">
        <v>0</v>
      </c>
      <c r="EK205">
        <v>0</v>
      </c>
      <c r="EL205">
        <v>0</v>
      </c>
      <c r="EM205">
        <v>0</v>
      </c>
      <c r="EN205">
        <v>0</v>
      </c>
      <c r="EO205">
        <v>0</v>
      </c>
      <c r="EP205">
        <v>0</v>
      </c>
      <c r="EQ205">
        <v>0</v>
      </c>
      <c r="ER205">
        <v>0</v>
      </c>
      <c r="ES205">
        <v>0</v>
      </c>
      <c r="ET205">
        <v>0</v>
      </c>
      <c r="EU205">
        <v>0</v>
      </c>
      <c r="EV205">
        <v>0</v>
      </c>
      <c r="EW205">
        <v>0</v>
      </c>
      <c r="EX205">
        <v>0</v>
      </c>
      <c r="EY205">
        <v>0</v>
      </c>
      <c r="EZ205">
        <v>0</v>
      </c>
      <c r="FA205">
        <v>0</v>
      </c>
      <c r="FB205">
        <v>0</v>
      </c>
      <c r="FC205">
        <v>0</v>
      </c>
      <c r="FD205">
        <v>0</v>
      </c>
      <c r="FE205">
        <v>0</v>
      </c>
      <c r="FF205">
        <v>0</v>
      </c>
      <c r="FG205">
        <v>0</v>
      </c>
      <c r="FH205">
        <v>0</v>
      </c>
      <c r="FI205">
        <v>0</v>
      </c>
      <c r="FJ205">
        <v>0</v>
      </c>
      <c r="FK205">
        <v>0</v>
      </c>
      <c r="FL205">
        <v>0</v>
      </c>
      <c r="FM205">
        <v>0</v>
      </c>
      <c r="FN205">
        <v>0</v>
      </c>
      <c r="FO205">
        <v>0</v>
      </c>
      <c r="FP205">
        <v>0</v>
      </c>
      <c r="FQ205">
        <v>0</v>
      </c>
      <c r="FR205">
        <v>0</v>
      </c>
      <c r="FS205">
        <v>0</v>
      </c>
      <c r="FT205">
        <v>0</v>
      </c>
      <c r="FU205">
        <v>0</v>
      </c>
      <c r="FV205">
        <v>0</v>
      </c>
    </row>
    <row r="206" spans="1:178" x14ac:dyDescent="0.25">
      <c r="A206" t="s">
        <v>213</v>
      </c>
      <c r="B206" t="s">
        <v>196</v>
      </c>
      <c r="C206" t="s">
        <v>185</v>
      </c>
      <c r="D206" t="s">
        <v>7</v>
      </c>
      <c r="E206" t="s">
        <v>212</v>
      </c>
      <c r="F206" t="s">
        <v>194</v>
      </c>
      <c r="G206" t="s">
        <v>8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BX206">
        <v>0</v>
      </c>
      <c r="BY206">
        <v>0</v>
      </c>
      <c r="BZ206">
        <v>0</v>
      </c>
      <c r="CA206">
        <v>0</v>
      </c>
      <c r="CB206">
        <v>0</v>
      </c>
      <c r="CC206">
        <v>0</v>
      </c>
      <c r="CD206">
        <v>0</v>
      </c>
      <c r="CE206">
        <v>0</v>
      </c>
      <c r="CF206">
        <v>0</v>
      </c>
      <c r="CG206">
        <v>0</v>
      </c>
      <c r="CH206">
        <v>0</v>
      </c>
      <c r="CI206">
        <v>0</v>
      </c>
      <c r="CJ206">
        <v>0</v>
      </c>
      <c r="CK206">
        <v>0</v>
      </c>
      <c r="CL206">
        <v>0</v>
      </c>
      <c r="CM206">
        <v>0</v>
      </c>
      <c r="CN206">
        <v>0</v>
      </c>
      <c r="CO206">
        <v>0</v>
      </c>
      <c r="CP206">
        <v>0</v>
      </c>
      <c r="CQ206">
        <v>0</v>
      </c>
      <c r="CR206">
        <v>0</v>
      </c>
      <c r="CS206">
        <v>0</v>
      </c>
      <c r="CT206">
        <v>0</v>
      </c>
      <c r="CU206">
        <v>0</v>
      </c>
      <c r="CV206">
        <v>0</v>
      </c>
      <c r="CW206">
        <v>0</v>
      </c>
      <c r="CX206">
        <v>0</v>
      </c>
      <c r="CY206">
        <v>0</v>
      </c>
      <c r="CZ206">
        <v>0</v>
      </c>
      <c r="DA206">
        <v>0</v>
      </c>
      <c r="DB206">
        <v>0</v>
      </c>
      <c r="DC206">
        <v>0</v>
      </c>
      <c r="DD206">
        <v>0</v>
      </c>
      <c r="DE206">
        <v>0</v>
      </c>
      <c r="DF206">
        <v>0</v>
      </c>
      <c r="DG206">
        <v>0</v>
      </c>
      <c r="DH206">
        <v>0</v>
      </c>
      <c r="DI206">
        <v>0</v>
      </c>
      <c r="DJ206">
        <v>0</v>
      </c>
      <c r="DK206">
        <v>0</v>
      </c>
      <c r="DL206">
        <v>0</v>
      </c>
      <c r="DM206">
        <v>0</v>
      </c>
      <c r="DN206">
        <v>0</v>
      </c>
      <c r="DO206">
        <v>0</v>
      </c>
      <c r="DP206">
        <v>0</v>
      </c>
      <c r="DQ206">
        <v>0</v>
      </c>
      <c r="DR206">
        <v>0</v>
      </c>
      <c r="DS206">
        <v>0</v>
      </c>
      <c r="DT206">
        <v>0</v>
      </c>
      <c r="DU206">
        <v>0</v>
      </c>
      <c r="DV206">
        <v>0</v>
      </c>
      <c r="DW206">
        <v>0</v>
      </c>
      <c r="DX206">
        <v>0</v>
      </c>
      <c r="DY206">
        <v>0</v>
      </c>
      <c r="DZ206">
        <v>0</v>
      </c>
      <c r="EA206">
        <v>0</v>
      </c>
      <c r="EB206">
        <v>0</v>
      </c>
      <c r="EC206">
        <v>0</v>
      </c>
      <c r="ED206">
        <v>0</v>
      </c>
      <c r="EE206">
        <v>0</v>
      </c>
      <c r="EF206">
        <v>0</v>
      </c>
      <c r="EG206">
        <v>0</v>
      </c>
      <c r="EH206">
        <v>0</v>
      </c>
      <c r="EI206">
        <v>0</v>
      </c>
      <c r="EJ206">
        <v>0</v>
      </c>
      <c r="EK206">
        <v>0</v>
      </c>
      <c r="EL206">
        <v>0</v>
      </c>
      <c r="EM206">
        <v>0</v>
      </c>
      <c r="EN206">
        <v>0</v>
      </c>
      <c r="EO206">
        <v>0</v>
      </c>
      <c r="EP206">
        <v>0</v>
      </c>
      <c r="EQ206">
        <v>0</v>
      </c>
      <c r="ER206">
        <v>0</v>
      </c>
      <c r="ES206">
        <v>0</v>
      </c>
      <c r="ET206">
        <v>0</v>
      </c>
      <c r="EU206">
        <v>0</v>
      </c>
      <c r="EV206">
        <v>0</v>
      </c>
      <c r="EW206">
        <v>0</v>
      </c>
      <c r="EX206">
        <v>0</v>
      </c>
      <c r="EY206">
        <v>0</v>
      </c>
      <c r="EZ206">
        <v>0</v>
      </c>
      <c r="FA206">
        <v>0</v>
      </c>
      <c r="FB206">
        <v>0</v>
      </c>
      <c r="FC206">
        <v>0</v>
      </c>
      <c r="FD206">
        <v>0</v>
      </c>
      <c r="FE206">
        <v>0</v>
      </c>
      <c r="FF206">
        <v>0</v>
      </c>
      <c r="FG206">
        <v>0</v>
      </c>
      <c r="FH206">
        <v>0</v>
      </c>
      <c r="FI206">
        <v>0</v>
      </c>
      <c r="FJ206">
        <v>0</v>
      </c>
      <c r="FK206">
        <v>0</v>
      </c>
      <c r="FL206">
        <v>0</v>
      </c>
      <c r="FM206">
        <v>0</v>
      </c>
      <c r="FN206">
        <v>0</v>
      </c>
      <c r="FO206">
        <v>0</v>
      </c>
      <c r="FP206">
        <v>0</v>
      </c>
      <c r="FQ206">
        <v>0</v>
      </c>
      <c r="FR206">
        <v>0</v>
      </c>
      <c r="FS206">
        <v>0</v>
      </c>
      <c r="FT206">
        <v>0</v>
      </c>
      <c r="FU206">
        <v>0</v>
      </c>
      <c r="FV206">
        <v>0</v>
      </c>
    </row>
    <row r="207" spans="1:178" x14ac:dyDescent="0.25">
      <c r="A207" t="s">
        <v>213</v>
      </c>
      <c r="B207" t="s">
        <v>196</v>
      </c>
      <c r="C207" t="s">
        <v>185</v>
      </c>
      <c r="D207" t="s">
        <v>7</v>
      </c>
      <c r="E207" t="s">
        <v>212</v>
      </c>
      <c r="F207" t="s">
        <v>195</v>
      </c>
      <c r="G207" t="s">
        <v>8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BX207">
        <v>0</v>
      </c>
      <c r="BY207">
        <v>0</v>
      </c>
      <c r="BZ207">
        <v>0</v>
      </c>
      <c r="CA207">
        <v>0</v>
      </c>
      <c r="CB207">
        <v>0</v>
      </c>
      <c r="CC207">
        <v>0</v>
      </c>
      <c r="CD207">
        <v>0</v>
      </c>
      <c r="CE207">
        <v>0</v>
      </c>
      <c r="CF207">
        <v>0</v>
      </c>
      <c r="CG207">
        <v>0</v>
      </c>
      <c r="CH207">
        <v>0</v>
      </c>
      <c r="CI207">
        <v>0</v>
      </c>
      <c r="CJ207">
        <v>0</v>
      </c>
      <c r="CK207">
        <v>0</v>
      </c>
      <c r="CL207">
        <v>0</v>
      </c>
      <c r="CM207">
        <v>0</v>
      </c>
      <c r="CN207">
        <v>0</v>
      </c>
      <c r="CO207">
        <v>0</v>
      </c>
      <c r="CP207">
        <v>0</v>
      </c>
      <c r="CQ207">
        <v>0</v>
      </c>
      <c r="CR207">
        <v>0</v>
      </c>
      <c r="CS207">
        <v>0</v>
      </c>
      <c r="CT207">
        <v>0</v>
      </c>
      <c r="CU207">
        <v>0</v>
      </c>
      <c r="CV207">
        <v>0</v>
      </c>
      <c r="CW207">
        <v>0</v>
      </c>
      <c r="CX207">
        <v>0</v>
      </c>
      <c r="CY207">
        <v>0</v>
      </c>
      <c r="CZ207">
        <v>0</v>
      </c>
      <c r="DA207">
        <v>0</v>
      </c>
      <c r="DB207">
        <v>0</v>
      </c>
      <c r="DC207">
        <v>0</v>
      </c>
      <c r="DD207">
        <v>0</v>
      </c>
      <c r="DE207">
        <v>0</v>
      </c>
      <c r="DF207">
        <v>0</v>
      </c>
      <c r="DG207">
        <v>0</v>
      </c>
      <c r="DH207">
        <v>0</v>
      </c>
      <c r="DI207">
        <v>0</v>
      </c>
      <c r="DJ207">
        <v>0</v>
      </c>
      <c r="DK207">
        <v>0</v>
      </c>
      <c r="DL207">
        <v>0</v>
      </c>
      <c r="DM207">
        <v>0</v>
      </c>
      <c r="DN207">
        <v>0</v>
      </c>
      <c r="DO207">
        <v>0</v>
      </c>
      <c r="DP207">
        <v>0</v>
      </c>
      <c r="DQ207">
        <v>0</v>
      </c>
      <c r="DR207">
        <v>0</v>
      </c>
      <c r="DS207">
        <v>0</v>
      </c>
      <c r="DT207">
        <v>0</v>
      </c>
      <c r="DU207">
        <v>0</v>
      </c>
      <c r="DV207">
        <v>0</v>
      </c>
      <c r="DW207">
        <v>0</v>
      </c>
      <c r="DX207">
        <v>0</v>
      </c>
      <c r="DY207">
        <v>0</v>
      </c>
      <c r="DZ207">
        <v>0</v>
      </c>
      <c r="EA207">
        <v>0</v>
      </c>
      <c r="EB207">
        <v>0</v>
      </c>
      <c r="EC207">
        <v>0</v>
      </c>
      <c r="ED207">
        <v>0</v>
      </c>
      <c r="EE207">
        <v>0</v>
      </c>
      <c r="EF207">
        <v>0</v>
      </c>
      <c r="EG207">
        <v>0</v>
      </c>
      <c r="EH207">
        <v>0</v>
      </c>
      <c r="EI207">
        <v>0</v>
      </c>
      <c r="EJ207">
        <v>0</v>
      </c>
      <c r="EK207">
        <v>0</v>
      </c>
      <c r="EL207">
        <v>0</v>
      </c>
      <c r="EM207">
        <v>0</v>
      </c>
      <c r="EN207">
        <v>0</v>
      </c>
      <c r="EO207">
        <v>0</v>
      </c>
      <c r="EP207">
        <v>0</v>
      </c>
      <c r="EQ207">
        <v>0</v>
      </c>
      <c r="ER207">
        <v>0</v>
      </c>
      <c r="ES207">
        <v>0</v>
      </c>
      <c r="ET207">
        <v>0</v>
      </c>
      <c r="EU207">
        <v>0</v>
      </c>
      <c r="EV207">
        <v>0</v>
      </c>
      <c r="EW207">
        <v>0</v>
      </c>
      <c r="EX207">
        <v>0</v>
      </c>
      <c r="EY207">
        <v>0</v>
      </c>
      <c r="EZ207">
        <v>0</v>
      </c>
      <c r="FA207">
        <v>0</v>
      </c>
      <c r="FB207">
        <v>0</v>
      </c>
      <c r="FC207">
        <v>0</v>
      </c>
      <c r="FD207">
        <v>0</v>
      </c>
      <c r="FE207">
        <v>0</v>
      </c>
      <c r="FF207">
        <v>0</v>
      </c>
      <c r="FG207">
        <v>0</v>
      </c>
      <c r="FH207">
        <v>0</v>
      </c>
      <c r="FI207">
        <v>0</v>
      </c>
      <c r="FJ207">
        <v>0</v>
      </c>
      <c r="FK207">
        <v>0</v>
      </c>
      <c r="FL207">
        <v>0</v>
      </c>
      <c r="FM207">
        <v>0</v>
      </c>
      <c r="FN207">
        <v>0</v>
      </c>
      <c r="FO207">
        <v>0</v>
      </c>
      <c r="FP207">
        <v>0</v>
      </c>
      <c r="FQ207">
        <v>0</v>
      </c>
      <c r="FR207">
        <v>0</v>
      </c>
      <c r="FS207">
        <v>0</v>
      </c>
      <c r="FT207">
        <v>0</v>
      </c>
      <c r="FU207">
        <v>0</v>
      </c>
      <c r="FV207">
        <v>0</v>
      </c>
    </row>
    <row r="208" spans="1:178" x14ac:dyDescent="0.25">
      <c r="A208" t="s">
        <v>213</v>
      </c>
      <c r="B208" t="s">
        <v>196</v>
      </c>
      <c r="C208" t="s">
        <v>185</v>
      </c>
      <c r="D208" t="s">
        <v>7</v>
      </c>
      <c r="E208" t="s">
        <v>212</v>
      </c>
      <c r="F208" t="s">
        <v>192</v>
      </c>
      <c r="G208" t="s">
        <v>8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BX208">
        <v>0</v>
      </c>
      <c r="BY208">
        <v>0</v>
      </c>
      <c r="BZ208">
        <v>0</v>
      </c>
      <c r="CA208">
        <v>0</v>
      </c>
      <c r="CB208">
        <v>0</v>
      </c>
      <c r="CC208">
        <v>0</v>
      </c>
      <c r="CD208">
        <v>0</v>
      </c>
      <c r="CE208">
        <v>0</v>
      </c>
      <c r="CF208">
        <v>0</v>
      </c>
      <c r="CG208">
        <v>0</v>
      </c>
      <c r="CH208">
        <v>0</v>
      </c>
      <c r="CI208">
        <v>0</v>
      </c>
      <c r="CJ208">
        <v>0</v>
      </c>
      <c r="CK208">
        <v>0</v>
      </c>
      <c r="CL208">
        <v>0</v>
      </c>
      <c r="CM208">
        <v>0</v>
      </c>
      <c r="CN208">
        <v>0</v>
      </c>
      <c r="CO208">
        <v>0</v>
      </c>
      <c r="CP208">
        <v>0</v>
      </c>
      <c r="CQ208">
        <v>0</v>
      </c>
      <c r="CR208">
        <v>0</v>
      </c>
      <c r="CS208">
        <v>0</v>
      </c>
      <c r="CT208">
        <v>0</v>
      </c>
      <c r="CU208">
        <v>0</v>
      </c>
      <c r="CV208">
        <v>0</v>
      </c>
      <c r="CW208">
        <v>0</v>
      </c>
      <c r="CX208">
        <v>0</v>
      </c>
      <c r="CY208">
        <v>0</v>
      </c>
      <c r="CZ208">
        <v>0</v>
      </c>
      <c r="DA208">
        <v>0</v>
      </c>
      <c r="DB208">
        <v>0</v>
      </c>
      <c r="DC208">
        <v>0</v>
      </c>
      <c r="DD208">
        <v>0</v>
      </c>
      <c r="DE208">
        <v>0</v>
      </c>
      <c r="DF208">
        <v>0</v>
      </c>
      <c r="DG208">
        <v>0</v>
      </c>
      <c r="DH208">
        <v>0</v>
      </c>
      <c r="DI208">
        <v>0</v>
      </c>
      <c r="DJ208">
        <v>0</v>
      </c>
      <c r="DK208">
        <v>0</v>
      </c>
      <c r="DL208">
        <v>0</v>
      </c>
      <c r="DM208">
        <v>0</v>
      </c>
      <c r="DN208">
        <v>0</v>
      </c>
      <c r="DO208">
        <v>0</v>
      </c>
      <c r="DP208">
        <v>0</v>
      </c>
      <c r="DQ208">
        <v>0</v>
      </c>
      <c r="DR208">
        <v>0</v>
      </c>
      <c r="DS208">
        <v>0</v>
      </c>
      <c r="DT208">
        <v>0</v>
      </c>
      <c r="DU208">
        <v>0</v>
      </c>
      <c r="DV208">
        <v>0</v>
      </c>
      <c r="DW208">
        <v>0</v>
      </c>
      <c r="DX208">
        <v>0</v>
      </c>
      <c r="DY208">
        <v>0</v>
      </c>
      <c r="DZ208">
        <v>0</v>
      </c>
      <c r="EA208">
        <v>0</v>
      </c>
      <c r="EB208">
        <v>0</v>
      </c>
      <c r="EC208">
        <v>0</v>
      </c>
      <c r="ED208">
        <v>0</v>
      </c>
      <c r="EE208">
        <v>0</v>
      </c>
      <c r="EF208">
        <v>0</v>
      </c>
      <c r="EG208">
        <v>0</v>
      </c>
      <c r="EH208">
        <v>0</v>
      </c>
      <c r="EI208">
        <v>0</v>
      </c>
      <c r="EJ208">
        <v>0</v>
      </c>
      <c r="EK208">
        <v>0</v>
      </c>
      <c r="EL208">
        <v>0</v>
      </c>
      <c r="EM208">
        <v>0</v>
      </c>
      <c r="EN208">
        <v>0</v>
      </c>
      <c r="EO208">
        <v>0</v>
      </c>
      <c r="EP208">
        <v>0</v>
      </c>
      <c r="EQ208">
        <v>0</v>
      </c>
      <c r="ER208">
        <v>0</v>
      </c>
      <c r="ES208">
        <v>0</v>
      </c>
      <c r="ET208">
        <v>0</v>
      </c>
      <c r="EU208">
        <v>0</v>
      </c>
      <c r="EV208">
        <v>0</v>
      </c>
      <c r="EW208">
        <v>0</v>
      </c>
      <c r="EX208">
        <v>0</v>
      </c>
      <c r="EY208">
        <v>0</v>
      </c>
      <c r="EZ208">
        <v>0</v>
      </c>
      <c r="FA208">
        <v>0</v>
      </c>
      <c r="FB208">
        <v>0</v>
      </c>
      <c r="FC208">
        <v>0</v>
      </c>
      <c r="FD208">
        <v>0</v>
      </c>
      <c r="FE208">
        <v>0</v>
      </c>
      <c r="FF208">
        <v>0</v>
      </c>
      <c r="FG208">
        <v>0</v>
      </c>
      <c r="FH208">
        <v>0</v>
      </c>
      <c r="FI208">
        <v>0</v>
      </c>
      <c r="FJ208">
        <v>0</v>
      </c>
      <c r="FK208">
        <v>0</v>
      </c>
      <c r="FL208">
        <v>0</v>
      </c>
      <c r="FM208">
        <v>0</v>
      </c>
      <c r="FN208">
        <v>0</v>
      </c>
      <c r="FO208">
        <v>0</v>
      </c>
      <c r="FP208">
        <v>0</v>
      </c>
      <c r="FQ208">
        <v>0</v>
      </c>
      <c r="FR208">
        <v>0</v>
      </c>
      <c r="FS208">
        <v>0</v>
      </c>
      <c r="FT208">
        <v>0</v>
      </c>
      <c r="FU208">
        <v>0</v>
      </c>
      <c r="FV208">
        <v>0</v>
      </c>
    </row>
    <row r="209" spans="1:178" x14ac:dyDescent="0.25">
      <c r="A209" t="s">
        <v>213</v>
      </c>
      <c r="B209" t="s">
        <v>196</v>
      </c>
      <c r="C209" t="s">
        <v>185</v>
      </c>
      <c r="D209" t="s">
        <v>7</v>
      </c>
      <c r="E209" t="s">
        <v>212</v>
      </c>
      <c r="F209" t="s">
        <v>193</v>
      </c>
      <c r="G209" t="s">
        <v>8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BX209">
        <v>0</v>
      </c>
      <c r="BY209">
        <v>0</v>
      </c>
      <c r="BZ209">
        <v>0</v>
      </c>
      <c r="CA209">
        <v>0</v>
      </c>
      <c r="CB209">
        <v>0</v>
      </c>
      <c r="CC209">
        <v>0</v>
      </c>
      <c r="CD209">
        <v>0</v>
      </c>
      <c r="CE209">
        <v>0</v>
      </c>
      <c r="CF209">
        <v>0</v>
      </c>
      <c r="CG209">
        <v>0</v>
      </c>
      <c r="CH209">
        <v>0</v>
      </c>
      <c r="CI209">
        <v>0</v>
      </c>
      <c r="CJ209">
        <v>0</v>
      </c>
      <c r="CK209">
        <v>0</v>
      </c>
      <c r="CL209">
        <v>0</v>
      </c>
      <c r="CM209">
        <v>0</v>
      </c>
      <c r="CN209">
        <v>0</v>
      </c>
      <c r="CO209">
        <v>0</v>
      </c>
      <c r="CP209">
        <v>0</v>
      </c>
      <c r="CQ209">
        <v>0</v>
      </c>
      <c r="CR209">
        <v>0</v>
      </c>
      <c r="CS209">
        <v>0</v>
      </c>
      <c r="CT209">
        <v>0</v>
      </c>
      <c r="CU209">
        <v>0</v>
      </c>
      <c r="CV209">
        <v>0</v>
      </c>
      <c r="CW209">
        <v>0</v>
      </c>
      <c r="CX209">
        <v>0</v>
      </c>
      <c r="CY209">
        <v>0</v>
      </c>
      <c r="CZ209">
        <v>0</v>
      </c>
      <c r="DA209">
        <v>0</v>
      </c>
      <c r="DB209">
        <v>0</v>
      </c>
      <c r="DC209">
        <v>0</v>
      </c>
      <c r="DD209">
        <v>0</v>
      </c>
      <c r="DE209">
        <v>0</v>
      </c>
      <c r="DF209">
        <v>0</v>
      </c>
      <c r="DG209">
        <v>0</v>
      </c>
      <c r="DH209">
        <v>0</v>
      </c>
      <c r="DI209">
        <v>0</v>
      </c>
      <c r="DJ209">
        <v>0</v>
      </c>
      <c r="DK209">
        <v>0</v>
      </c>
      <c r="DL209">
        <v>0</v>
      </c>
      <c r="DM209">
        <v>0</v>
      </c>
      <c r="DN209">
        <v>0</v>
      </c>
      <c r="DO209">
        <v>0</v>
      </c>
      <c r="DP209">
        <v>0</v>
      </c>
      <c r="DQ209">
        <v>0</v>
      </c>
      <c r="DR209">
        <v>0</v>
      </c>
      <c r="DS209">
        <v>0</v>
      </c>
      <c r="DT209">
        <v>0</v>
      </c>
      <c r="DU209">
        <v>0</v>
      </c>
      <c r="DV209">
        <v>0</v>
      </c>
      <c r="DW209">
        <v>0</v>
      </c>
      <c r="DX209">
        <v>0</v>
      </c>
      <c r="DY209">
        <v>0</v>
      </c>
      <c r="DZ209">
        <v>0</v>
      </c>
      <c r="EA209">
        <v>0</v>
      </c>
      <c r="EB209">
        <v>0</v>
      </c>
      <c r="EC209">
        <v>0</v>
      </c>
      <c r="ED209">
        <v>0</v>
      </c>
      <c r="EE209">
        <v>0</v>
      </c>
      <c r="EF209">
        <v>0</v>
      </c>
      <c r="EG209">
        <v>0</v>
      </c>
      <c r="EH209">
        <v>0</v>
      </c>
      <c r="EI209">
        <v>0</v>
      </c>
      <c r="EJ209">
        <v>0</v>
      </c>
      <c r="EK209">
        <v>0</v>
      </c>
      <c r="EL209">
        <v>0</v>
      </c>
      <c r="EM209">
        <v>0</v>
      </c>
      <c r="EN209">
        <v>0</v>
      </c>
      <c r="EO209">
        <v>0</v>
      </c>
      <c r="EP209">
        <v>0</v>
      </c>
      <c r="EQ209">
        <v>0</v>
      </c>
      <c r="ER209">
        <v>0</v>
      </c>
      <c r="ES209">
        <v>0</v>
      </c>
      <c r="ET209">
        <v>0</v>
      </c>
      <c r="EU209">
        <v>0</v>
      </c>
      <c r="EV209">
        <v>0</v>
      </c>
      <c r="EW209">
        <v>0</v>
      </c>
      <c r="EX209">
        <v>0</v>
      </c>
      <c r="EY209">
        <v>0</v>
      </c>
      <c r="EZ209">
        <v>0</v>
      </c>
      <c r="FA209">
        <v>0</v>
      </c>
      <c r="FB209">
        <v>0</v>
      </c>
      <c r="FC209">
        <v>0</v>
      </c>
      <c r="FD209">
        <v>0</v>
      </c>
      <c r="FE209">
        <v>0</v>
      </c>
      <c r="FF209">
        <v>0</v>
      </c>
      <c r="FG209">
        <v>0</v>
      </c>
      <c r="FH209">
        <v>0</v>
      </c>
      <c r="FI209">
        <v>0</v>
      </c>
      <c r="FJ209">
        <v>0</v>
      </c>
      <c r="FK209">
        <v>0</v>
      </c>
      <c r="FL209">
        <v>0</v>
      </c>
      <c r="FM209">
        <v>0</v>
      </c>
      <c r="FN209">
        <v>0</v>
      </c>
      <c r="FO209">
        <v>0</v>
      </c>
      <c r="FP209">
        <v>0</v>
      </c>
      <c r="FQ209">
        <v>0</v>
      </c>
      <c r="FR209">
        <v>0</v>
      </c>
      <c r="FS209">
        <v>0</v>
      </c>
      <c r="FT209">
        <v>0</v>
      </c>
      <c r="FU209">
        <v>0</v>
      </c>
      <c r="FV209">
        <v>0</v>
      </c>
    </row>
    <row r="210" spans="1:178" x14ac:dyDescent="0.25">
      <c r="G210" s="36"/>
    </row>
    <row r="211" spans="1:178" x14ac:dyDescent="0.25">
      <c r="G211" s="36"/>
    </row>
    <row r="212" spans="1:178" x14ac:dyDescent="0.25">
      <c r="G212" s="36"/>
    </row>
    <row r="213" spans="1:178" x14ac:dyDescent="0.25">
      <c r="G213" s="36"/>
    </row>
    <row r="214" spans="1:178" x14ac:dyDescent="0.25">
      <c r="G214" s="36"/>
    </row>
    <row r="215" spans="1:178" x14ac:dyDescent="0.25">
      <c r="G215" s="36"/>
    </row>
    <row r="216" spans="1:178" x14ac:dyDescent="0.25">
      <c r="G216" s="36"/>
    </row>
    <row r="217" spans="1:178" x14ac:dyDescent="0.25">
      <c r="G217" s="36"/>
    </row>
    <row r="218" spans="1:178" x14ac:dyDescent="0.25">
      <c r="G218" s="36"/>
    </row>
    <row r="219" spans="1:178" x14ac:dyDescent="0.25">
      <c r="G219" s="36"/>
    </row>
    <row r="220" spans="1:178" x14ac:dyDescent="0.25">
      <c r="G220" s="36"/>
    </row>
    <row r="221" spans="1:178" x14ac:dyDescent="0.25">
      <c r="G221" s="36"/>
    </row>
    <row r="222" spans="1:178" x14ac:dyDescent="0.25">
      <c r="G222" s="36"/>
    </row>
    <row r="223" spans="1:178" x14ac:dyDescent="0.25">
      <c r="G223" s="36"/>
    </row>
    <row r="224" spans="1:178" x14ac:dyDescent="0.25">
      <c r="G224" s="36"/>
    </row>
    <row r="225" spans="7:7" x14ac:dyDescent="0.25">
      <c r="G225" s="36"/>
    </row>
    <row r="226" spans="7:7" x14ac:dyDescent="0.25">
      <c r="G226" s="36"/>
    </row>
    <row r="227" spans="7:7" x14ac:dyDescent="0.25">
      <c r="G227" s="36"/>
    </row>
    <row r="228" spans="7:7" x14ac:dyDescent="0.25">
      <c r="G228" s="36"/>
    </row>
    <row r="229" spans="7:7" x14ac:dyDescent="0.25">
      <c r="G229" s="36"/>
    </row>
    <row r="230" spans="7:7" x14ac:dyDescent="0.25">
      <c r="G230" s="36"/>
    </row>
    <row r="231" spans="7:7" x14ac:dyDescent="0.25">
      <c r="G231" s="36"/>
    </row>
    <row r="232" spans="7:7" x14ac:dyDescent="0.25">
      <c r="G232" s="36"/>
    </row>
    <row r="233" spans="7:7" x14ac:dyDescent="0.25">
      <c r="G233" s="36"/>
    </row>
    <row r="234" spans="7:7" x14ac:dyDescent="0.25">
      <c r="G234" s="36"/>
    </row>
    <row r="235" spans="7:7" x14ac:dyDescent="0.25">
      <c r="G235" s="36"/>
    </row>
    <row r="236" spans="7:7" x14ac:dyDescent="0.25">
      <c r="G236" s="36"/>
    </row>
    <row r="237" spans="7:7" x14ac:dyDescent="0.25">
      <c r="G237" s="36"/>
    </row>
    <row r="238" spans="7:7" x14ac:dyDescent="0.25">
      <c r="G238" s="36"/>
    </row>
    <row r="239" spans="7:7" x14ac:dyDescent="0.25">
      <c r="G239" s="36"/>
    </row>
    <row r="240" spans="7:7" x14ac:dyDescent="0.25">
      <c r="G240" s="36"/>
    </row>
    <row r="241" spans="7:7" x14ac:dyDescent="0.25">
      <c r="G241" s="36"/>
    </row>
    <row r="242" spans="7:7" x14ac:dyDescent="0.25">
      <c r="G242" s="36"/>
    </row>
    <row r="243" spans="7:7" x14ac:dyDescent="0.25">
      <c r="G243" s="36"/>
    </row>
    <row r="244" spans="7:7" x14ac:dyDescent="0.25">
      <c r="G244" s="36"/>
    </row>
    <row r="245" spans="7:7" x14ac:dyDescent="0.25">
      <c r="G245" s="36"/>
    </row>
    <row r="246" spans="7:7" x14ac:dyDescent="0.25">
      <c r="G246" s="36"/>
    </row>
    <row r="247" spans="7:7" x14ac:dyDescent="0.25">
      <c r="G247" s="36"/>
    </row>
    <row r="248" spans="7:7" x14ac:dyDescent="0.25">
      <c r="G248" s="36"/>
    </row>
    <row r="249" spans="7:7" x14ac:dyDescent="0.25">
      <c r="G249" s="36"/>
    </row>
    <row r="250" spans="7:7" x14ac:dyDescent="0.25">
      <c r="G250" s="36"/>
    </row>
    <row r="251" spans="7:7" x14ac:dyDescent="0.25">
      <c r="G251" s="36"/>
    </row>
    <row r="252" spans="7:7" x14ac:dyDescent="0.25">
      <c r="G252" s="36"/>
    </row>
    <row r="253" spans="7:7" x14ac:dyDescent="0.25">
      <c r="G253" s="36"/>
    </row>
    <row r="254" spans="7:7" x14ac:dyDescent="0.25">
      <c r="G254" s="36"/>
    </row>
    <row r="255" spans="7:7" x14ac:dyDescent="0.25">
      <c r="G255" s="36"/>
    </row>
    <row r="256" spans="7:7" x14ac:dyDescent="0.25">
      <c r="G256" s="36"/>
    </row>
    <row r="257" spans="7:7" x14ac:dyDescent="0.25">
      <c r="G257" s="36"/>
    </row>
    <row r="258" spans="7:7" x14ac:dyDescent="0.25">
      <c r="G258" s="36"/>
    </row>
    <row r="259" spans="7:7" x14ac:dyDescent="0.25">
      <c r="G259" s="36"/>
    </row>
    <row r="260" spans="7:7" x14ac:dyDescent="0.25">
      <c r="G260" s="36"/>
    </row>
    <row r="261" spans="7:7" x14ac:dyDescent="0.25">
      <c r="G261" s="36"/>
    </row>
    <row r="262" spans="7:7" x14ac:dyDescent="0.25">
      <c r="G262" s="36"/>
    </row>
    <row r="263" spans="7:7" x14ac:dyDescent="0.25">
      <c r="G263" s="36"/>
    </row>
    <row r="264" spans="7:7" x14ac:dyDescent="0.25">
      <c r="G264" s="36"/>
    </row>
    <row r="265" spans="7:7" x14ac:dyDescent="0.25">
      <c r="G265" s="36"/>
    </row>
    <row r="266" spans="7:7" x14ac:dyDescent="0.25">
      <c r="G266" s="36"/>
    </row>
    <row r="267" spans="7:7" x14ac:dyDescent="0.25">
      <c r="G267" s="36"/>
    </row>
    <row r="268" spans="7:7" x14ac:dyDescent="0.25">
      <c r="G268" s="36"/>
    </row>
    <row r="269" spans="7:7" x14ac:dyDescent="0.25">
      <c r="G269" s="36"/>
    </row>
    <row r="270" spans="7:7" x14ac:dyDescent="0.25">
      <c r="G270" s="36"/>
    </row>
    <row r="271" spans="7:7" x14ac:dyDescent="0.25">
      <c r="G271" s="36"/>
    </row>
    <row r="272" spans="7:7" x14ac:dyDescent="0.25">
      <c r="G272" s="36"/>
    </row>
    <row r="273" spans="7:7" x14ac:dyDescent="0.25">
      <c r="G273" s="36"/>
    </row>
    <row r="274" spans="7:7" x14ac:dyDescent="0.25">
      <c r="G274" s="36"/>
    </row>
    <row r="275" spans="7:7" x14ac:dyDescent="0.25">
      <c r="G275" s="36"/>
    </row>
    <row r="276" spans="7:7" x14ac:dyDescent="0.25">
      <c r="G276" s="36"/>
    </row>
    <row r="277" spans="7:7" x14ac:dyDescent="0.25">
      <c r="G277" s="36"/>
    </row>
    <row r="278" spans="7:7" x14ac:dyDescent="0.25">
      <c r="G278" s="36"/>
    </row>
    <row r="279" spans="7:7" x14ac:dyDescent="0.25">
      <c r="G279" s="36"/>
    </row>
    <row r="280" spans="7:7" x14ac:dyDescent="0.25">
      <c r="G280" s="36"/>
    </row>
    <row r="281" spans="7:7" x14ac:dyDescent="0.25">
      <c r="G281" s="36"/>
    </row>
    <row r="282" spans="7:7" x14ac:dyDescent="0.25">
      <c r="G282" s="36"/>
    </row>
    <row r="283" spans="7:7" x14ac:dyDescent="0.25">
      <c r="G283" s="36"/>
    </row>
    <row r="284" spans="7:7" x14ac:dyDescent="0.25">
      <c r="G284" s="36"/>
    </row>
    <row r="285" spans="7:7" x14ac:dyDescent="0.25">
      <c r="G285" s="36"/>
    </row>
    <row r="286" spans="7:7" x14ac:dyDescent="0.25">
      <c r="G286" s="36"/>
    </row>
    <row r="287" spans="7:7" x14ac:dyDescent="0.25">
      <c r="G287" s="36"/>
    </row>
    <row r="288" spans="7:7" x14ac:dyDescent="0.25">
      <c r="G288" s="36"/>
    </row>
    <row r="289" spans="7:7" x14ac:dyDescent="0.25">
      <c r="G289" s="36"/>
    </row>
    <row r="290" spans="7:7" x14ac:dyDescent="0.25">
      <c r="G290" s="36"/>
    </row>
    <row r="291" spans="7:7" x14ac:dyDescent="0.25">
      <c r="G291" s="36"/>
    </row>
    <row r="292" spans="7:7" x14ac:dyDescent="0.25">
      <c r="G292" s="36"/>
    </row>
    <row r="293" spans="7:7" x14ac:dyDescent="0.25">
      <c r="G293" s="36"/>
    </row>
    <row r="294" spans="7:7" x14ac:dyDescent="0.25">
      <c r="G294" s="36"/>
    </row>
    <row r="295" spans="7:7" x14ac:dyDescent="0.25">
      <c r="G295" s="36"/>
    </row>
    <row r="296" spans="7:7" x14ac:dyDescent="0.25">
      <c r="G296" s="36"/>
    </row>
    <row r="297" spans="7:7" x14ac:dyDescent="0.25">
      <c r="G297" s="36"/>
    </row>
    <row r="298" spans="7:7" x14ac:dyDescent="0.25">
      <c r="G298" s="36"/>
    </row>
    <row r="299" spans="7:7" x14ac:dyDescent="0.25">
      <c r="G299" s="36"/>
    </row>
    <row r="300" spans="7:7" x14ac:dyDescent="0.25">
      <c r="G300" s="36"/>
    </row>
    <row r="301" spans="7:7" x14ac:dyDescent="0.25">
      <c r="G301" s="36"/>
    </row>
    <row r="302" spans="7:7" x14ac:dyDescent="0.25">
      <c r="G302" s="36"/>
    </row>
    <row r="303" spans="7:7" x14ac:dyDescent="0.25">
      <c r="G303" s="36"/>
    </row>
    <row r="304" spans="7:7" x14ac:dyDescent="0.25">
      <c r="G304" s="36"/>
    </row>
    <row r="305" spans="7:7" x14ac:dyDescent="0.25">
      <c r="G305" s="36"/>
    </row>
    <row r="306" spans="7:7" x14ac:dyDescent="0.25">
      <c r="G306" s="36"/>
    </row>
    <row r="307" spans="7:7" x14ac:dyDescent="0.25">
      <c r="G307" s="36"/>
    </row>
    <row r="308" spans="7:7" x14ac:dyDescent="0.25">
      <c r="G308" s="36"/>
    </row>
    <row r="309" spans="7:7" x14ac:dyDescent="0.25">
      <c r="G309" s="36"/>
    </row>
    <row r="310" spans="7:7" x14ac:dyDescent="0.25">
      <c r="G310" s="36"/>
    </row>
    <row r="311" spans="7:7" x14ac:dyDescent="0.25">
      <c r="G311" s="36"/>
    </row>
    <row r="312" spans="7:7" x14ac:dyDescent="0.25">
      <c r="G312" s="36"/>
    </row>
    <row r="313" spans="7:7" x14ac:dyDescent="0.25">
      <c r="G313" s="36"/>
    </row>
    <row r="314" spans="7:7" x14ac:dyDescent="0.25">
      <c r="G314" s="36"/>
    </row>
    <row r="315" spans="7:7" x14ac:dyDescent="0.25">
      <c r="G315" s="36"/>
    </row>
    <row r="316" spans="7:7" x14ac:dyDescent="0.25">
      <c r="G316" s="36"/>
    </row>
    <row r="317" spans="7:7" x14ac:dyDescent="0.25">
      <c r="G317" s="36"/>
    </row>
    <row r="318" spans="7:7" x14ac:dyDescent="0.25">
      <c r="G318" s="36"/>
    </row>
    <row r="319" spans="7:7" x14ac:dyDescent="0.25">
      <c r="G319" s="36"/>
    </row>
    <row r="320" spans="7:7" x14ac:dyDescent="0.25">
      <c r="G320" s="36"/>
    </row>
    <row r="321" spans="7:7" x14ac:dyDescent="0.25">
      <c r="G321" s="36"/>
    </row>
    <row r="322" spans="7:7" x14ac:dyDescent="0.25">
      <c r="G322" s="36"/>
    </row>
    <row r="323" spans="7:7" x14ac:dyDescent="0.25">
      <c r="G323" s="36"/>
    </row>
    <row r="324" spans="7:7" x14ac:dyDescent="0.25">
      <c r="G324" s="36"/>
    </row>
    <row r="325" spans="7:7" x14ac:dyDescent="0.25">
      <c r="G325" s="36"/>
    </row>
    <row r="326" spans="7:7" x14ac:dyDescent="0.25">
      <c r="G326" s="36"/>
    </row>
    <row r="327" spans="7:7" x14ac:dyDescent="0.25">
      <c r="G327" s="36"/>
    </row>
    <row r="328" spans="7:7" x14ac:dyDescent="0.25">
      <c r="G328" s="36"/>
    </row>
    <row r="329" spans="7:7" x14ac:dyDescent="0.25">
      <c r="G329" s="36"/>
    </row>
    <row r="330" spans="7:7" x14ac:dyDescent="0.25">
      <c r="G330" s="36"/>
    </row>
    <row r="331" spans="7:7" x14ac:dyDescent="0.25">
      <c r="G331" s="36"/>
    </row>
    <row r="332" spans="7:7" x14ac:dyDescent="0.25">
      <c r="G332" s="36"/>
    </row>
    <row r="333" spans="7:7" x14ac:dyDescent="0.25">
      <c r="G333" s="36"/>
    </row>
    <row r="334" spans="7:7" x14ac:dyDescent="0.25">
      <c r="G334" s="36"/>
    </row>
    <row r="335" spans="7:7" x14ac:dyDescent="0.25">
      <c r="G335" s="36"/>
    </row>
    <row r="336" spans="7:7" x14ac:dyDescent="0.25">
      <c r="G336" s="36"/>
    </row>
    <row r="337" spans="7:7" x14ac:dyDescent="0.25">
      <c r="G337" s="36"/>
    </row>
    <row r="338" spans="7:7" x14ac:dyDescent="0.25">
      <c r="G338" s="36"/>
    </row>
    <row r="339" spans="7:7" x14ac:dyDescent="0.25">
      <c r="G339" s="36"/>
    </row>
    <row r="340" spans="7:7" x14ac:dyDescent="0.25">
      <c r="G340" s="36"/>
    </row>
    <row r="341" spans="7:7" x14ac:dyDescent="0.25">
      <c r="G341" s="36"/>
    </row>
    <row r="342" spans="7:7" x14ac:dyDescent="0.25">
      <c r="G342" s="36"/>
    </row>
    <row r="343" spans="7:7" x14ac:dyDescent="0.25">
      <c r="G343" s="36"/>
    </row>
    <row r="344" spans="7:7" x14ac:dyDescent="0.25">
      <c r="G344" s="36"/>
    </row>
    <row r="345" spans="7:7" x14ac:dyDescent="0.25">
      <c r="G345" s="36"/>
    </row>
    <row r="346" spans="7:7" x14ac:dyDescent="0.25">
      <c r="G346" s="36"/>
    </row>
    <row r="347" spans="7:7" x14ac:dyDescent="0.25">
      <c r="G347" s="36"/>
    </row>
    <row r="348" spans="7:7" x14ac:dyDescent="0.25">
      <c r="G348" s="36"/>
    </row>
    <row r="349" spans="7:7" x14ac:dyDescent="0.25">
      <c r="G349" s="36"/>
    </row>
    <row r="350" spans="7:7" x14ac:dyDescent="0.25">
      <c r="G350" s="36"/>
    </row>
    <row r="351" spans="7:7" x14ac:dyDescent="0.25">
      <c r="G351" s="36"/>
    </row>
    <row r="352" spans="7:7" x14ac:dyDescent="0.25">
      <c r="G352" s="36"/>
    </row>
    <row r="353" spans="7:7" x14ac:dyDescent="0.25">
      <c r="G353" s="36"/>
    </row>
    <row r="354" spans="7:7" x14ac:dyDescent="0.25">
      <c r="G354" s="36"/>
    </row>
    <row r="355" spans="7:7" x14ac:dyDescent="0.25">
      <c r="G355" s="36"/>
    </row>
    <row r="356" spans="7:7" x14ac:dyDescent="0.25">
      <c r="G356" s="36"/>
    </row>
    <row r="357" spans="7:7" x14ac:dyDescent="0.25">
      <c r="G357" s="36"/>
    </row>
    <row r="358" spans="7:7" x14ac:dyDescent="0.25">
      <c r="G358" s="36"/>
    </row>
    <row r="359" spans="7:7" x14ac:dyDescent="0.25">
      <c r="G359" s="36"/>
    </row>
    <row r="360" spans="7:7" x14ac:dyDescent="0.25">
      <c r="G360" s="36"/>
    </row>
    <row r="361" spans="7:7" x14ac:dyDescent="0.25">
      <c r="G361" s="36"/>
    </row>
    <row r="362" spans="7:7" x14ac:dyDescent="0.25">
      <c r="G362" s="36"/>
    </row>
    <row r="363" spans="7:7" x14ac:dyDescent="0.25">
      <c r="G363" s="36"/>
    </row>
    <row r="364" spans="7:7" x14ac:dyDescent="0.25">
      <c r="G364" s="36"/>
    </row>
    <row r="365" spans="7:7" x14ac:dyDescent="0.25">
      <c r="G365" s="36"/>
    </row>
    <row r="366" spans="7:7" x14ac:dyDescent="0.25">
      <c r="G366" s="36"/>
    </row>
    <row r="367" spans="7:7" x14ac:dyDescent="0.25">
      <c r="G367" s="36"/>
    </row>
    <row r="368" spans="7:7" x14ac:dyDescent="0.25">
      <c r="G368" s="36"/>
    </row>
    <row r="369" spans="7:7" x14ac:dyDescent="0.25">
      <c r="G369" s="36"/>
    </row>
    <row r="370" spans="7:7" x14ac:dyDescent="0.25">
      <c r="G370" s="36"/>
    </row>
    <row r="371" spans="7:7" x14ac:dyDescent="0.25">
      <c r="G371" s="36"/>
    </row>
    <row r="372" spans="7:7" x14ac:dyDescent="0.25">
      <c r="G372" s="36"/>
    </row>
    <row r="373" spans="7:7" x14ac:dyDescent="0.25">
      <c r="G373" s="36"/>
    </row>
    <row r="374" spans="7:7" x14ac:dyDescent="0.25">
      <c r="G374" s="36"/>
    </row>
    <row r="375" spans="7:7" x14ac:dyDescent="0.25">
      <c r="G375" s="36"/>
    </row>
    <row r="376" spans="7:7" x14ac:dyDescent="0.25">
      <c r="G376" s="36"/>
    </row>
    <row r="377" spans="7:7" x14ac:dyDescent="0.25">
      <c r="G377" s="36"/>
    </row>
    <row r="378" spans="7:7" x14ac:dyDescent="0.25">
      <c r="G378" s="36"/>
    </row>
    <row r="379" spans="7:7" x14ac:dyDescent="0.25">
      <c r="G379" s="36"/>
    </row>
    <row r="380" spans="7:7" x14ac:dyDescent="0.25">
      <c r="G380" s="36"/>
    </row>
    <row r="381" spans="7:7" x14ac:dyDescent="0.25">
      <c r="G381" s="36"/>
    </row>
    <row r="382" spans="7:7" x14ac:dyDescent="0.25">
      <c r="G382" s="36"/>
    </row>
    <row r="383" spans="7:7" x14ac:dyDescent="0.25">
      <c r="G383" s="36"/>
    </row>
    <row r="384" spans="7:7" x14ac:dyDescent="0.25">
      <c r="G384" s="36"/>
    </row>
    <row r="385" spans="7:7" x14ac:dyDescent="0.25">
      <c r="G385" s="36"/>
    </row>
    <row r="386" spans="7:7" x14ac:dyDescent="0.25">
      <c r="G386" s="36"/>
    </row>
    <row r="387" spans="7:7" x14ac:dyDescent="0.25">
      <c r="G387" s="36"/>
    </row>
    <row r="388" spans="7:7" x14ac:dyDescent="0.25">
      <c r="G388" s="36"/>
    </row>
    <row r="389" spans="7:7" x14ac:dyDescent="0.25">
      <c r="G389" s="36"/>
    </row>
    <row r="390" spans="7:7" x14ac:dyDescent="0.25">
      <c r="G390" s="36"/>
    </row>
    <row r="391" spans="7:7" x14ac:dyDescent="0.25">
      <c r="G391" s="36"/>
    </row>
    <row r="392" spans="7:7" x14ac:dyDescent="0.25">
      <c r="G392" s="36"/>
    </row>
    <row r="393" spans="7:7" x14ac:dyDescent="0.25">
      <c r="G393" s="36"/>
    </row>
    <row r="394" spans="7:7" x14ac:dyDescent="0.25">
      <c r="G394" s="36"/>
    </row>
    <row r="395" spans="7:7" x14ac:dyDescent="0.25">
      <c r="G395" s="36"/>
    </row>
    <row r="396" spans="7:7" x14ac:dyDescent="0.25">
      <c r="G396" s="36"/>
    </row>
    <row r="397" spans="7:7" x14ac:dyDescent="0.25">
      <c r="G397" s="36"/>
    </row>
    <row r="398" spans="7:7" x14ac:dyDescent="0.25">
      <c r="G398" s="36"/>
    </row>
    <row r="399" spans="7:7" x14ac:dyDescent="0.25">
      <c r="G399" s="36"/>
    </row>
    <row r="400" spans="7:7" x14ac:dyDescent="0.25">
      <c r="G400" s="36"/>
    </row>
    <row r="401" spans="7:7" x14ac:dyDescent="0.25">
      <c r="G401" s="36"/>
    </row>
    <row r="402" spans="7:7" x14ac:dyDescent="0.25">
      <c r="G402" s="36"/>
    </row>
    <row r="403" spans="7:7" x14ac:dyDescent="0.25">
      <c r="G403" s="36"/>
    </row>
    <row r="404" spans="7:7" x14ac:dyDescent="0.25">
      <c r="G404" s="36"/>
    </row>
    <row r="405" spans="7:7" x14ac:dyDescent="0.25">
      <c r="G405" s="36"/>
    </row>
    <row r="406" spans="7:7" x14ac:dyDescent="0.25">
      <c r="G406" s="36"/>
    </row>
    <row r="407" spans="7:7" x14ac:dyDescent="0.25">
      <c r="G407" s="36"/>
    </row>
    <row r="408" spans="7:7" x14ac:dyDescent="0.25">
      <c r="G408" s="36"/>
    </row>
    <row r="409" spans="7:7" x14ac:dyDescent="0.25">
      <c r="G409" s="36"/>
    </row>
    <row r="410" spans="7:7" x14ac:dyDescent="0.25">
      <c r="G410" s="36"/>
    </row>
    <row r="411" spans="7:7" x14ac:dyDescent="0.25">
      <c r="G411" s="36"/>
    </row>
    <row r="412" spans="7:7" x14ac:dyDescent="0.25">
      <c r="G412" s="36"/>
    </row>
    <row r="413" spans="7:7" x14ac:dyDescent="0.25">
      <c r="G413" s="36"/>
    </row>
    <row r="414" spans="7:7" x14ac:dyDescent="0.25">
      <c r="G414" s="36"/>
    </row>
    <row r="415" spans="7:7" x14ac:dyDescent="0.25">
      <c r="G415" s="36"/>
    </row>
    <row r="416" spans="7:7" x14ac:dyDescent="0.25">
      <c r="G416" s="36"/>
    </row>
    <row r="417" spans="7:7" x14ac:dyDescent="0.25">
      <c r="G417" s="36"/>
    </row>
    <row r="418" spans="7:7" x14ac:dyDescent="0.25">
      <c r="G418" s="36"/>
    </row>
    <row r="419" spans="7:7" x14ac:dyDescent="0.25">
      <c r="G419" s="36"/>
    </row>
    <row r="420" spans="7:7" x14ac:dyDescent="0.25">
      <c r="G420" s="36"/>
    </row>
    <row r="421" spans="7:7" x14ac:dyDescent="0.25">
      <c r="G421" s="36"/>
    </row>
    <row r="422" spans="7:7" x14ac:dyDescent="0.25">
      <c r="G422" s="36"/>
    </row>
    <row r="423" spans="7:7" x14ac:dyDescent="0.25">
      <c r="G423" s="36"/>
    </row>
    <row r="424" spans="7:7" x14ac:dyDescent="0.25">
      <c r="G424" s="36"/>
    </row>
    <row r="425" spans="7:7" x14ac:dyDescent="0.25">
      <c r="G425" s="36"/>
    </row>
    <row r="426" spans="7:7" x14ac:dyDescent="0.25">
      <c r="G426" s="36"/>
    </row>
    <row r="427" spans="7:7" x14ac:dyDescent="0.25">
      <c r="G427" s="36"/>
    </row>
    <row r="428" spans="7:7" x14ac:dyDescent="0.25">
      <c r="G428" s="36"/>
    </row>
    <row r="429" spans="7:7" x14ac:dyDescent="0.25">
      <c r="G429" s="36"/>
    </row>
    <row r="430" spans="7:7" x14ac:dyDescent="0.25">
      <c r="G430" s="36"/>
    </row>
    <row r="431" spans="7:7" x14ac:dyDescent="0.25">
      <c r="G431" s="36"/>
    </row>
    <row r="432" spans="7:7" x14ac:dyDescent="0.25">
      <c r="G432" s="36"/>
    </row>
    <row r="433" spans="7:7" x14ac:dyDescent="0.25">
      <c r="G433" s="36"/>
    </row>
    <row r="434" spans="7:7" x14ac:dyDescent="0.25">
      <c r="G434" s="36"/>
    </row>
    <row r="435" spans="7:7" x14ac:dyDescent="0.25">
      <c r="G435" s="36"/>
    </row>
    <row r="436" spans="7:7" x14ac:dyDescent="0.25">
      <c r="G436" s="36"/>
    </row>
    <row r="437" spans="7:7" x14ac:dyDescent="0.25">
      <c r="G437" s="36"/>
    </row>
    <row r="438" spans="7:7" x14ac:dyDescent="0.25">
      <c r="G438" s="36"/>
    </row>
    <row r="439" spans="7:7" x14ac:dyDescent="0.25">
      <c r="G439" s="36"/>
    </row>
    <row r="440" spans="7:7" x14ac:dyDescent="0.25">
      <c r="G440" s="36"/>
    </row>
    <row r="441" spans="7:7" x14ac:dyDescent="0.25">
      <c r="G441" s="36"/>
    </row>
    <row r="442" spans="7:7" x14ac:dyDescent="0.25">
      <c r="G442" s="36"/>
    </row>
    <row r="443" spans="7:7" x14ac:dyDescent="0.25">
      <c r="G443" s="36"/>
    </row>
    <row r="444" spans="7:7" x14ac:dyDescent="0.25">
      <c r="G444" s="36"/>
    </row>
    <row r="445" spans="7:7" x14ac:dyDescent="0.25">
      <c r="G445" s="36"/>
    </row>
    <row r="446" spans="7:7" x14ac:dyDescent="0.25">
      <c r="G446" s="36"/>
    </row>
    <row r="447" spans="7:7" x14ac:dyDescent="0.25">
      <c r="G447" s="36"/>
    </row>
    <row r="448" spans="7:7" x14ac:dyDescent="0.25">
      <c r="G448" s="36"/>
    </row>
    <row r="449" spans="7:7" x14ac:dyDescent="0.25">
      <c r="G449" s="36"/>
    </row>
    <row r="450" spans="7:7" x14ac:dyDescent="0.25">
      <c r="G450" s="36"/>
    </row>
    <row r="451" spans="7:7" x14ac:dyDescent="0.25">
      <c r="G451" s="36"/>
    </row>
    <row r="452" spans="7:7" x14ac:dyDescent="0.25">
      <c r="G452" s="36"/>
    </row>
    <row r="453" spans="7:7" x14ac:dyDescent="0.25">
      <c r="G453" s="36"/>
    </row>
    <row r="454" spans="7:7" x14ac:dyDescent="0.25">
      <c r="G454" s="36"/>
    </row>
    <row r="455" spans="7:7" x14ac:dyDescent="0.25">
      <c r="G455" s="36"/>
    </row>
    <row r="456" spans="7:7" x14ac:dyDescent="0.25">
      <c r="G456" s="36"/>
    </row>
    <row r="457" spans="7:7" x14ac:dyDescent="0.25">
      <c r="G457" s="36"/>
    </row>
    <row r="458" spans="7:7" x14ac:dyDescent="0.25">
      <c r="G458" s="36"/>
    </row>
    <row r="459" spans="7:7" x14ac:dyDescent="0.25">
      <c r="G459" s="36"/>
    </row>
    <row r="460" spans="7:7" x14ac:dyDescent="0.25">
      <c r="G460" s="36"/>
    </row>
    <row r="461" spans="7:7" x14ac:dyDescent="0.25">
      <c r="G461" s="36"/>
    </row>
    <row r="462" spans="7:7" x14ac:dyDescent="0.25">
      <c r="G462" s="36"/>
    </row>
    <row r="463" spans="7:7" x14ac:dyDescent="0.25">
      <c r="G463" s="36"/>
    </row>
    <row r="464" spans="7:7" x14ac:dyDescent="0.25">
      <c r="G464" s="36"/>
    </row>
    <row r="465" spans="7:7" x14ac:dyDescent="0.25">
      <c r="G465" s="36"/>
    </row>
    <row r="466" spans="7:7" x14ac:dyDescent="0.25">
      <c r="G466" s="36"/>
    </row>
    <row r="467" spans="7:7" x14ac:dyDescent="0.25">
      <c r="G467" s="36"/>
    </row>
    <row r="468" spans="7:7" x14ac:dyDescent="0.25">
      <c r="G468" s="36"/>
    </row>
    <row r="469" spans="7:7" x14ac:dyDescent="0.25">
      <c r="G469" s="36"/>
    </row>
    <row r="470" spans="7:7" x14ac:dyDescent="0.25">
      <c r="G470" s="36"/>
    </row>
    <row r="471" spans="7:7" x14ac:dyDescent="0.25">
      <c r="G471" s="36"/>
    </row>
    <row r="472" spans="7:7" x14ac:dyDescent="0.25">
      <c r="G472" s="36"/>
    </row>
    <row r="473" spans="7:7" x14ac:dyDescent="0.25">
      <c r="G473" s="36"/>
    </row>
    <row r="474" spans="7:7" x14ac:dyDescent="0.25">
      <c r="G474" s="36"/>
    </row>
    <row r="475" spans="7:7" x14ac:dyDescent="0.25">
      <c r="G475" s="36"/>
    </row>
    <row r="476" spans="7:7" x14ac:dyDescent="0.25">
      <c r="G476" s="36"/>
    </row>
    <row r="477" spans="7:7" x14ac:dyDescent="0.25">
      <c r="G477" s="36"/>
    </row>
    <row r="478" spans="7:7" x14ac:dyDescent="0.25">
      <c r="G478" s="36"/>
    </row>
    <row r="479" spans="7:7" x14ac:dyDescent="0.25">
      <c r="G479" s="36"/>
    </row>
    <row r="480" spans="7:7" x14ac:dyDescent="0.25">
      <c r="G480" s="36"/>
    </row>
    <row r="481" spans="7:7" x14ac:dyDescent="0.25">
      <c r="G481" s="36"/>
    </row>
    <row r="482" spans="7:7" x14ac:dyDescent="0.25">
      <c r="G482" s="36"/>
    </row>
    <row r="483" spans="7:7" x14ac:dyDescent="0.25">
      <c r="G483" s="36"/>
    </row>
    <row r="484" spans="7:7" x14ac:dyDescent="0.25">
      <c r="G484" s="36"/>
    </row>
    <row r="485" spans="7:7" x14ac:dyDescent="0.25">
      <c r="G485" s="36"/>
    </row>
    <row r="486" spans="7:7" x14ac:dyDescent="0.25">
      <c r="G486" s="36"/>
    </row>
    <row r="487" spans="7:7" x14ac:dyDescent="0.25">
      <c r="G487" s="36"/>
    </row>
    <row r="488" spans="7:7" x14ac:dyDescent="0.25">
      <c r="G488" s="36"/>
    </row>
    <row r="489" spans="7:7" x14ac:dyDescent="0.25">
      <c r="G489" s="36"/>
    </row>
    <row r="490" spans="7:7" x14ac:dyDescent="0.25">
      <c r="G490" s="36"/>
    </row>
    <row r="491" spans="7:7" x14ac:dyDescent="0.25">
      <c r="G491" s="36"/>
    </row>
    <row r="492" spans="7:7" x14ac:dyDescent="0.25">
      <c r="G492" s="36"/>
    </row>
    <row r="493" spans="7:7" x14ac:dyDescent="0.25">
      <c r="G493" s="36"/>
    </row>
    <row r="494" spans="7:7" x14ac:dyDescent="0.25">
      <c r="G494" s="36"/>
    </row>
    <row r="495" spans="7:7" x14ac:dyDescent="0.25">
      <c r="G495" s="36"/>
    </row>
    <row r="496" spans="7:7" x14ac:dyDescent="0.25">
      <c r="G496" s="36"/>
    </row>
    <row r="497" spans="7:7" x14ac:dyDescent="0.25">
      <c r="G497" s="36"/>
    </row>
    <row r="498" spans="7:7" x14ac:dyDescent="0.25">
      <c r="G498" s="36"/>
    </row>
    <row r="499" spans="7:7" x14ac:dyDescent="0.25">
      <c r="G499" s="36"/>
    </row>
    <row r="500" spans="7:7" x14ac:dyDescent="0.25">
      <c r="G500" s="36"/>
    </row>
    <row r="501" spans="7:7" x14ac:dyDescent="0.25">
      <c r="G501" s="36"/>
    </row>
    <row r="502" spans="7:7" x14ac:dyDescent="0.25">
      <c r="G502" s="36"/>
    </row>
    <row r="503" spans="7:7" x14ac:dyDescent="0.25">
      <c r="G503" s="36"/>
    </row>
    <row r="504" spans="7:7" x14ac:dyDescent="0.25">
      <c r="G504" s="36"/>
    </row>
    <row r="505" spans="7:7" x14ac:dyDescent="0.25">
      <c r="G505" s="36"/>
    </row>
    <row r="506" spans="7:7" x14ac:dyDescent="0.25">
      <c r="G506" s="36"/>
    </row>
    <row r="507" spans="7:7" x14ac:dyDescent="0.25">
      <c r="G507" s="36"/>
    </row>
    <row r="508" spans="7:7" x14ac:dyDescent="0.25">
      <c r="G508" s="36"/>
    </row>
    <row r="509" spans="7:7" x14ac:dyDescent="0.25">
      <c r="G509" s="36"/>
    </row>
    <row r="510" spans="7:7" x14ac:dyDescent="0.25">
      <c r="G510" s="36"/>
    </row>
    <row r="511" spans="7:7" x14ac:dyDescent="0.25">
      <c r="G511" s="36"/>
    </row>
    <row r="512" spans="7:7" x14ac:dyDescent="0.25">
      <c r="G512" s="36"/>
    </row>
    <row r="513" spans="7:7" x14ac:dyDescent="0.25">
      <c r="G513" s="36"/>
    </row>
    <row r="514" spans="7:7" x14ac:dyDescent="0.25">
      <c r="G514" s="36"/>
    </row>
    <row r="515" spans="7:7" x14ac:dyDescent="0.25">
      <c r="G515" s="36"/>
    </row>
    <row r="516" spans="7:7" x14ac:dyDescent="0.25">
      <c r="G516" s="36"/>
    </row>
    <row r="517" spans="7:7" x14ac:dyDescent="0.25">
      <c r="G517" s="36"/>
    </row>
    <row r="518" spans="7:7" x14ac:dyDescent="0.25">
      <c r="G518" s="36"/>
    </row>
    <row r="519" spans="7:7" x14ac:dyDescent="0.25">
      <c r="G519" s="36"/>
    </row>
    <row r="520" spans="7:7" x14ac:dyDescent="0.25">
      <c r="G520" s="36"/>
    </row>
    <row r="521" spans="7:7" x14ac:dyDescent="0.25">
      <c r="G521" s="36"/>
    </row>
    <row r="522" spans="7:7" x14ac:dyDescent="0.25">
      <c r="G522" s="36"/>
    </row>
    <row r="523" spans="7:7" x14ac:dyDescent="0.25">
      <c r="G523" s="36"/>
    </row>
    <row r="524" spans="7:7" x14ac:dyDescent="0.25">
      <c r="G524" s="36"/>
    </row>
    <row r="525" spans="7:7" x14ac:dyDescent="0.25">
      <c r="G525" s="36"/>
    </row>
    <row r="526" spans="7:7" x14ac:dyDescent="0.25">
      <c r="G526" s="36"/>
    </row>
    <row r="527" spans="7:7" x14ac:dyDescent="0.25">
      <c r="G527" s="36"/>
    </row>
    <row r="528" spans="7:7" x14ac:dyDescent="0.25">
      <c r="G528" s="36"/>
    </row>
    <row r="529" spans="7:7" x14ac:dyDescent="0.25">
      <c r="G529" s="36"/>
    </row>
    <row r="530" spans="7:7" x14ac:dyDescent="0.25">
      <c r="G530" s="36"/>
    </row>
    <row r="531" spans="7:7" x14ac:dyDescent="0.25">
      <c r="G531" s="36"/>
    </row>
    <row r="532" spans="7:7" x14ac:dyDescent="0.25">
      <c r="G532" s="36"/>
    </row>
    <row r="533" spans="7:7" x14ac:dyDescent="0.25">
      <c r="G533" s="36"/>
    </row>
    <row r="534" spans="7:7" x14ac:dyDescent="0.25">
      <c r="G534" s="36"/>
    </row>
    <row r="535" spans="7:7" x14ac:dyDescent="0.25">
      <c r="G535" s="36"/>
    </row>
    <row r="536" spans="7:7" x14ac:dyDescent="0.25">
      <c r="G536" s="36"/>
    </row>
    <row r="537" spans="7:7" x14ac:dyDescent="0.25">
      <c r="G537" s="36"/>
    </row>
    <row r="538" spans="7:7" x14ac:dyDescent="0.25">
      <c r="G538" s="36"/>
    </row>
    <row r="539" spans="7:7" x14ac:dyDescent="0.25">
      <c r="G539" s="36"/>
    </row>
    <row r="540" spans="7:7" x14ac:dyDescent="0.25">
      <c r="G540" s="36"/>
    </row>
    <row r="541" spans="7:7" x14ac:dyDescent="0.25">
      <c r="G541" s="36"/>
    </row>
    <row r="542" spans="7:7" x14ac:dyDescent="0.25">
      <c r="G542" s="36"/>
    </row>
    <row r="543" spans="7:7" x14ac:dyDescent="0.25">
      <c r="G543" s="36"/>
    </row>
    <row r="544" spans="7:7" x14ac:dyDescent="0.25">
      <c r="G544" s="36"/>
    </row>
    <row r="545" spans="7:7" x14ac:dyDescent="0.25">
      <c r="G545" s="36"/>
    </row>
    <row r="546" spans="7:7" x14ac:dyDescent="0.25">
      <c r="G546" s="36"/>
    </row>
    <row r="547" spans="7:7" x14ac:dyDescent="0.25">
      <c r="G547" s="36"/>
    </row>
    <row r="548" spans="7:7" x14ac:dyDescent="0.25">
      <c r="G548" s="36"/>
    </row>
    <row r="549" spans="7:7" x14ac:dyDescent="0.25">
      <c r="G549" s="36"/>
    </row>
    <row r="550" spans="7:7" x14ac:dyDescent="0.25">
      <c r="G550" s="36"/>
    </row>
    <row r="551" spans="7:7" x14ac:dyDescent="0.25">
      <c r="G551" s="36"/>
    </row>
    <row r="552" spans="7:7" x14ac:dyDescent="0.25">
      <c r="G552" s="36"/>
    </row>
    <row r="553" spans="7:7" x14ac:dyDescent="0.25">
      <c r="G553" s="36"/>
    </row>
    <row r="554" spans="7:7" x14ac:dyDescent="0.25">
      <c r="G554" s="36"/>
    </row>
    <row r="555" spans="7:7" x14ac:dyDescent="0.25">
      <c r="G555" s="36"/>
    </row>
    <row r="556" spans="7:7" x14ac:dyDescent="0.25">
      <c r="G556" s="36"/>
    </row>
    <row r="557" spans="7:7" x14ac:dyDescent="0.25">
      <c r="G557" s="36"/>
    </row>
    <row r="558" spans="7:7" x14ac:dyDescent="0.25">
      <c r="G558" s="36"/>
    </row>
    <row r="559" spans="7:7" x14ac:dyDescent="0.25">
      <c r="G559" s="36"/>
    </row>
    <row r="560" spans="7:7" x14ac:dyDescent="0.25">
      <c r="G560" s="36"/>
    </row>
    <row r="561" spans="7:7" x14ac:dyDescent="0.25">
      <c r="G561" s="36"/>
    </row>
    <row r="562" spans="7:7" x14ac:dyDescent="0.25">
      <c r="G562" s="36"/>
    </row>
    <row r="563" spans="7:7" x14ac:dyDescent="0.25">
      <c r="G563" s="36"/>
    </row>
    <row r="564" spans="7:7" x14ac:dyDescent="0.25">
      <c r="G564" s="36"/>
    </row>
    <row r="565" spans="7:7" x14ac:dyDescent="0.25">
      <c r="G565" s="36"/>
    </row>
    <row r="566" spans="7:7" x14ac:dyDescent="0.25">
      <c r="G566" s="36"/>
    </row>
    <row r="567" spans="7:7" x14ac:dyDescent="0.25">
      <c r="G567" s="36"/>
    </row>
    <row r="568" spans="7:7" x14ac:dyDescent="0.25">
      <c r="G568" s="36"/>
    </row>
    <row r="569" spans="7:7" x14ac:dyDescent="0.25">
      <c r="G569" s="36"/>
    </row>
    <row r="570" spans="7:7" x14ac:dyDescent="0.25">
      <c r="G570" s="36"/>
    </row>
    <row r="571" spans="7:7" x14ac:dyDescent="0.25">
      <c r="G571" s="36"/>
    </row>
    <row r="572" spans="7:7" x14ac:dyDescent="0.25">
      <c r="G572" s="36"/>
    </row>
    <row r="573" spans="7:7" x14ac:dyDescent="0.25">
      <c r="G573" s="36"/>
    </row>
    <row r="574" spans="7:7" x14ac:dyDescent="0.25">
      <c r="G574" s="36"/>
    </row>
    <row r="575" spans="7:7" x14ac:dyDescent="0.25">
      <c r="G575" s="36"/>
    </row>
    <row r="576" spans="7:7" x14ac:dyDescent="0.25">
      <c r="G576" s="36"/>
    </row>
    <row r="577" spans="7:7" x14ac:dyDescent="0.25">
      <c r="G577" s="36"/>
    </row>
    <row r="578" spans="7:7" x14ac:dyDescent="0.25">
      <c r="G578" s="36"/>
    </row>
    <row r="579" spans="7:7" x14ac:dyDescent="0.25">
      <c r="G579" s="36"/>
    </row>
    <row r="580" spans="7:7" x14ac:dyDescent="0.25">
      <c r="G580" s="36"/>
    </row>
    <row r="581" spans="7:7" x14ac:dyDescent="0.25">
      <c r="G581" s="36"/>
    </row>
    <row r="582" spans="7:7" x14ac:dyDescent="0.25">
      <c r="G582" s="36"/>
    </row>
    <row r="583" spans="7:7" x14ac:dyDescent="0.25">
      <c r="G583" s="36"/>
    </row>
    <row r="584" spans="7:7" x14ac:dyDescent="0.25">
      <c r="G584" s="36"/>
    </row>
    <row r="585" spans="7:7" x14ac:dyDescent="0.25">
      <c r="G585" s="36"/>
    </row>
    <row r="586" spans="7:7" x14ac:dyDescent="0.25">
      <c r="G586" s="36"/>
    </row>
    <row r="587" spans="7:7" x14ac:dyDescent="0.25">
      <c r="G587" s="36"/>
    </row>
    <row r="588" spans="7:7" x14ac:dyDescent="0.25">
      <c r="G588" s="36"/>
    </row>
    <row r="589" spans="7:7" x14ac:dyDescent="0.25">
      <c r="G589" s="36"/>
    </row>
    <row r="590" spans="7:7" x14ac:dyDescent="0.25">
      <c r="G590" s="36"/>
    </row>
    <row r="591" spans="7:7" x14ac:dyDescent="0.25">
      <c r="G591" s="36"/>
    </row>
    <row r="592" spans="7:7" x14ac:dyDescent="0.25">
      <c r="G592" s="36"/>
    </row>
    <row r="593" spans="7:7" x14ac:dyDescent="0.25">
      <c r="G593" s="36"/>
    </row>
    <row r="594" spans="7:7" x14ac:dyDescent="0.25">
      <c r="G594" s="36"/>
    </row>
    <row r="595" spans="7:7" x14ac:dyDescent="0.25">
      <c r="G595" s="36"/>
    </row>
    <row r="596" spans="7:7" x14ac:dyDescent="0.25">
      <c r="G596" s="36"/>
    </row>
    <row r="597" spans="7:7" x14ac:dyDescent="0.25">
      <c r="G597" s="36"/>
    </row>
    <row r="598" spans="7:7" x14ac:dyDescent="0.25">
      <c r="G598" s="36"/>
    </row>
    <row r="599" spans="7:7" x14ac:dyDescent="0.25">
      <c r="G599" s="36"/>
    </row>
    <row r="600" spans="7:7" x14ac:dyDescent="0.25">
      <c r="G600" s="36"/>
    </row>
    <row r="601" spans="7:7" x14ac:dyDescent="0.25">
      <c r="G601" s="36"/>
    </row>
    <row r="602" spans="7:7" x14ac:dyDescent="0.25">
      <c r="G602" s="36"/>
    </row>
    <row r="603" spans="7:7" x14ac:dyDescent="0.25">
      <c r="G603" s="36"/>
    </row>
    <row r="604" spans="7:7" x14ac:dyDescent="0.25">
      <c r="G604" s="36"/>
    </row>
    <row r="605" spans="7:7" x14ac:dyDescent="0.25">
      <c r="G605" s="36"/>
    </row>
    <row r="606" spans="7:7" x14ac:dyDescent="0.25">
      <c r="G606" s="36"/>
    </row>
    <row r="607" spans="7:7" x14ac:dyDescent="0.25">
      <c r="G607" s="36"/>
    </row>
    <row r="608" spans="7:7" x14ac:dyDescent="0.25">
      <c r="G608" s="36"/>
    </row>
    <row r="609" spans="7:7" x14ac:dyDescent="0.25">
      <c r="G609" s="36"/>
    </row>
    <row r="610" spans="7:7" x14ac:dyDescent="0.25">
      <c r="G610" s="36"/>
    </row>
    <row r="611" spans="7:7" x14ac:dyDescent="0.25">
      <c r="G611" s="36"/>
    </row>
    <row r="612" spans="7:7" x14ac:dyDescent="0.25">
      <c r="G612" s="36"/>
    </row>
    <row r="613" spans="7:7" x14ac:dyDescent="0.25">
      <c r="G613" s="36"/>
    </row>
    <row r="614" spans="7:7" x14ac:dyDescent="0.25">
      <c r="G614" s="36"/>
    </row>
    <row r="615" spans="7:7" x14ac:dyDescent="0.25">
      <c r="G615" s="36"/>
    </row>
    <row r="616" spans="7:7" x14ac:dyDescent="0.25">
      <c r="G616" s="36"/>
    </row>
    <row r="617" spans="7:7" x14ac:dyDescent="0.25">
      <c r="G617" s="36"/>
    </row>
    <row r="618" spans="7:7" x14ac:dyDescent="0.25">
      <c r="G618" s="36"/>
    </row>
    <row r="619" spans="7:7" x14ac:dyDescent="0.25">
      <c r="G619" s="36"/>
    </row>
    <row r="620" spans="7:7" x14ac:dyDescent="0.25">
      <c r="G620" s="36"/>
    </row>
    <row r="621" spans="7:7" x14ac:dyDescent="0.25">
      <c r="G621" s="36"/>
    </row>
    <row r="622" spans="7:7" x14ac:dyDescent="0.25">
      <c r="G622" s="36"/>
    </row>
    <row r="623" spans="7:7" x14ac:dyDescent="0.25">
      <c r="G623" s="36"/>
    </row>
    <row r="624" spans="7:7" x14ac:dyDescent="0.25">
      <c r="G624" s="36"/>
    </row>
    <row r="625" spans="7:7" x14ac:dyDescent="0.25">
      <c r="G625" s="36"/>
    </row>
    <row r="626" spans="7:7" x14ac:dyDescent="0.25">
      <c r="G626" s="36"/>
    </row>
    <row r="627" spans="7:7" x14ac:dyDescent="0.25">
      <c r="G627" s="36"/>
    </row>
    <row r="628" spans="7:7" x14ac:dyDescent="0.25">
      <c r="G628" s="36"/>
    </row>
    <row r="629" spans="7:7" x14ac:dyDescent="0.25">
      <c r="G629" s="36"/>
    </row>
    <row r="630" spans="7:7" x14ac:dyDescent="0.25">
      <c r="G630" s="36"/>
    </row>
    <row r="631" spans="7:7" x14ac:dyDescent="0.25">
      <c r="G631" s="36"/>
    </row>
    <row r="632" spans="7:7" x14ac:dyDescent="0.25">
      <c r="G632" s="36"/>
    </row>
    <row r="633" spans="7:7" x14ac:dyDescent="0.25">
      <c r="G633" s="36"/>
    </row>
    <row r="634" spans="7:7" x14ac:dyDescent="0.25">
      <c r="G634" s="36"/>
    </row>
    <row r="635" spans="7:7" x14ac:dyDescent="0.25">
      <c r="G635" s="36"/>
    </row>
    <row r="636" spans="7:7" x14ac:dyDescent="0.25">
      <c r="G636" s="36"/>
    </row>
    <row r="637" spans="7:7" x14ac:dyDescent="0.25">
      <c r="G637" s="36"/>
    </row>
    <row r="638" spans="7:7" x14ac:dyDescent="0.25">
      <c r="G638" s="36"/>
    </row>
    <row r="639" spans="7:7" x14ac:dyDescent="0.25">
      <c r="G639" s="36"/>
    </row>
    <row r="640" spans="7:7" x14ac:dyDescent="0.25">
      <c r="G640" s="36"/>
    </row>
    <row r="641" spans="7:7" x14ac:dyDescent="0.25">
      <c r="G641" s="36"/>
    </row>
    <row r="642" spans="7:7" x14ac:dyDescent="0.25">
      <c r="G642" s="36"/>
    </row>
    <row r="643" spans="7:7" x14ac:dyDescent="0.25">
      <c r="G643" s="36"/>
    </row>
    <row r="644" spans="7:7" x14ac:dyDescent="0.25">
      <c r="G644" s="36"/>
    </row>
    <row r="645" spans="7:7" x14ac:dyDescent="0.25">
      <c r="G645" s="36"/>
    </row>
    <row r="646" spans="7:7" x14ac:dyDescent="0.25">
      <c r="G646" s="36"/>
    </row>
    <row r="647" spans="7:7" x14ac:dyDescent="0.25">
      <c r="G647" s="36"/>
    </row>
    <row r="648" spans="7:7" x14ac:dyDescent="0.25">
      <c r="G648" s="36"/>
    </row>
    <row r="649" spans="7:7" x14ac:dyDescent="0.25">
      <c r="G649" s="36"/>
    </row>
    <row r="650" spans="7:7" x14ac:dyDescent="0.25">
      <c r="G650" s="36"/>
    </row>
    <row r="651" spans="7:7" x14ac:dyDescent="0.25">
      <c r="G651" s="36"/>
    </row>
    <row r="652" spans="7:7" x14ac:dyDescent="0.25">
      <c r="G652" s="36"/>
    </row>
    <row r="653" spans="7:7" x14ac:dyDescent="0.25">
      <c r="G653" s="36"/>
    </row>
    <row r="654" spans="7:7" x14ac:dyDescent="0.25">
      <c r="G654" s="36"/>
    </row>
    <row r="655" spans="7:7" x14ac:dyDescent="0.25">
      <c r="G655" s="36"/>
    </row>
    <row r="656" spans="7:7" x14ac:dyDescent="0.25">
      <c r="G656" s="36"/>
    </row>
    <row r="657" spans="7:7" x14ac:dyDescent="0.25">
      <c r="G657" s="36"/>
    </row>
    <row r="658" spans="7:7" x14ac:dyDescent="0.25">
      <c r="G658" s="36"/>
    </row>
    <row r="659" spans="7:7" x14ac:dyDescent="0.25">
      <c r="G659" s="36"/>
    </row>
    <row r="660" spans="7:7" x14ac:dyDescent="0.25">
      <c r="G660" s="36"/>
    </row>
    <row r="661" spans="7:7" x14ac:dyDescent="0.25">
      <c r="G661" s="36"/>
    </row>
    <row r="662" spans="7:7" x14ac:dyDescent="0.25">
      <c r="G662" s="36"/>
    </row>
    <row r="663" spans="7:7" x14ac:dyDescent="0.25">
      <c r="G663" s="36"/>
    </row>
    <row r="664" spans="7:7" x14ac:dyDescent="0.25">
      <c r="G664" s="36"/>
    </row>
    <row r="665" spans="7:7" x14ac:dyDescent="0.25">
      <c r="G665" s="36"/>
    </row>
    <row r="666" spans="7:7" x14ac:dyDescent="0.25">
      <c r="G666" s="36"/>
    </row>
    <row r="667" spans="7:7" x14ac:dyDescent="0.25">
      <c r="G667" s="36"/>
    </row>
    <row r="668" spans="7:7" x14ac:dyDescent="0.25">
      <c r="G668" s="36"/>
    </row>
    <row r="669" spans="7:7" x14ac:dyDescent="0.25">
      <c r="G669" s="36"/>
    </row>
    <row r="670" spans="7:7" x14ac:dyDescent="0.25">
      <c r="G670" s="36"/>
    </row>
    <row r="671" spans="7:7" x14ac:dyDescent="0.25">
      <c r="G671" s="36"/>
    </row>
    <row r="672" spans="7:7" x14ac:dyDescent="0.25">
      <c r="G672" s="36"/>
    </row>
    <row r="673" spans="7:7" x14ac:dyDescent="0.25">
      <c r="G673" s="36"/>
    </row>
    <row r="674" spans="7:7" x14ac:dyDescent="0.25">
      <c r="G674" s="36"/>
    </row>
    <row r="675" spans="7:7" x14ac:dyDescent="0.25">
      <c r="G675" s="36"/>
    </row>
    <row r="676" spans="7:7" x14ac:dyDescent="0.25">
      <c r="G676" s="36"/>
    </row>
    <row r="677" spans="7:7" x14ac:dyDescent="0.25">
      <c r="G677" s="36"/>
    </row>
    <row r="678" spans="7:7" x14ac:dyDescent="0.25">
      <c r="G678" s="36"/>
    </row>
    <row r="679" spans="7:7" x14ac:dyDescent="0.25">
      <c r="G679" s="36"/>
    </row>
    <row r="680" spans="7:7" x14ac:dyDescent="0.25">
      <c r="G680" s="36"/>
    </row>
    <row r="681" spans="7:7" x14ac:dyDescent="0.25">
      <c r="G681" s="36"/>
    </row>
    <row r="682" spans="7:7" x14ac:dyDescent="0.25">
      <c r="G682" s="36"/>
    </row>
    <row r="683" spans="7:7" x14ac:dyDescent="0.25">
      <c r="G683" s="36"/>
    </row>
    <row r="684" spans="7:7" x14ac:dyDescent="0.25">
      <c r="G684" s="36"/>
    </row>
    <row r="685" spans="7:7" x14ac:dyDescent="0.25">
      <c r="G685" s="36"/>
    </row>
    <row r="686" spans="7:7" x14ac:dyDescent="0.25">
      <c r="G686" s="36"/>
    </row>
    <row r="687" spans="7:7" x14ac:dyDescent="0.25">
      <c r="G687" s="36"/>
    </row>
    <row r="688" spans="7:7" x14ac:dyDescent="0.25">
      <c r="G688" s="36"/>
    </row>
    <row r="689" spans="7:7" x14ac:dyDescent="0.25">
      <c r="G689" s="36"/>
    </row>
    <row r="690" spans="7:7" x14ac:dyDescent="0.25">
      <c r="G690" s="36"/>
    </row>
    <row r="691" spans="7:7" x14ac:dyDescent="0.25">
      <c r="G691" s="36"/>
    </row>
    <row r="692" spans="7:7" x14ac:dyDescent="0.25">
      <c r="G692" s="36"/>
    </row>
    <row r="693" spans="7:7" x14ac:dyDescent="0.25">
      <c r="G693" s="36"/>
    </row>
    <row r="694" spans="7:7" x14ac:dyDescent="0.25">
      <c r="G694" s="36"/>
    </row>
    <row r="695" spans="7:7" x14ac:dyDescent="0.25">
      <c r="G695" s="36"/>
    </row>
    <row r="696" spans="7:7" x14ac:dyDescent="0.25">
      <c r="G696" s="36"/>
    </row>
    <row r="697" spans="7:7" x14ac:dyDescent="0.25">
      <c r="G697" s="36"/>
    </row>
    <row r="698" spans="7:7" x14ac:dyDescent="0.25">
      <c r="G698" s="36"/>
    </row>
    <row r="699" spans="7:7" x14ac:dyDescent="0.25">
      <c r="G699" s="36"/>
    </row>
    <row r="700" spans="7:7" x14ac:dyDescent="0.25">
      <c r="G700" s="36"/>
    </row>
    <row r="701" spans="7:7" x14ac:dyDescent="0.25">
      <c r="G701" s="36"/>
    </row>
    <row r="702" spans="7:7" x14ac:dyDescent="0.25">
      <c r="G702" s="36"/>
    </row>
    <row r="703" spans="7:7" x14ac:dyDescent="0.25">
      <c r="G703" s="36"/>
    </row>
    <row r="704" spans="7:7" x14ac:dyDescent="0.25">
      <c r="G704" s="36"/>
    </row>
    <row r="705" spans="7:7" x14ac:dyDescent="0.25">
      <c r="G705" s="36"/>
    </row>
    <row r="706" spans="7:7" x14ac:dyDescent="0.25">
      <c r="G706" s="36"/>
    </row>
    <row r="707" spans="7:7" x14ac:dyDescent="0.25">
      <c r="G707" s="36"/>
    </row>
    <row r="708" spans="7:7" x14ac:dyDescent="0.25">
      <c r="G708" s="36"/>
    </row>
    <row r="709" spans="7:7" x14ac:dyDescent="0.25">
      <c r="G709" s="36"/>
    </row>
    <row r="710" spans="7:7" x14ac:dyDescent="0.25">
      <c r="G710" s="36"/>
    </row>
    <row r="711" spans="7:7" x14ac:dyDescent="0.25">
      <c r="G711" s="36"/>
    </row>
    <row r="712" spans="7:7" x14ac:dyDescent="0.25">
      <c r="G712" s="36"/>
    </row>
    <row r="713" spans="7:7" x14ac:dyDescent="0.25">
      <c r="G713" s="36"/>
    </row>
    <row r="714" spans="7:7" x14ac:dyDescent="0.25">
      <c r="G714" s="36"/>
    </row>
    <row r="715" spans="7:7" x14ac:dyDescent="0.25">
      <c r="G715" s="36"/>
    </row>
    <row r="716" spans="7:7" x14ac:dyDescent="0.25">
      <c r="G716" s="36"/>
    </row>
    <row r="717" spans="7:7" x14ac:dyDescent="0.25">
      <c r="G717" s="36"/>
    </row>
    <row r="718" spans="7:7" x14ac:dyDescent="0.25">
      <c r="G718" s="36"/>
    </row>
    <row r="719" spans="7:7" x14ac:dyDescent="0.25">
      <c r="G719" s="36"/>
    </row>
    <row r="720" spans="7:7" x14ac:dyDescent="0.25">
      <c r="G720" s="36"/>
    </row>
    <row r="721" spans="7:7" x14ac:dyDescent="0.25">
      <c r="G721" s="36"/>
    </row>
    <row r="722" spans="7:7" x14ac:dyDescent="0.25">
      <c r="G722" s="36"/>
    </row>
    <row r="723" spans="7:7" x14ac:dyDescent="0.25">
      <c r="G723" s="36"/>
    </row>
    <row r="724" spans="7:7" x14ac:dyDescent="0.25">
      <c r="G724" s="36"/>
    </row>
    <row r="725" spans="7:7" x14ac:dyDescent="0.25">
      <c r="G725" s="36"/>
    </row>
    <row r="726" spans="7:7" x14ac:dyDescent="0.25">
      <c r="G726" s="36"/>
    </row>
    <row r="727" spans="7:7" x14ac:dyDescent="0.25">
      <c r="G727" s="36"/>
    </row>
    <row r="728" spans="7:7" x14ac:dyDescent="0.25">
      <c r="G728" s="36"/>
    </row>
    <row r="729" spans="7:7" x14ac:dyDescent="0.25">
      <c r="G729" s="36"/>
    </row>
    <row r="730" spans="7:7" x14ac:dyDescent="0.25">
      <c r="G730" s="36"/>
    </row>
    <row r="731" spans="7:7" x14ac:dyDescent="0.25">
      <c r="G731" s="36"/>
    </row>
    <row r="732" spans="7:7" x14ac:dyDescent="0.25">
      <c r="G732" s="36"/>
    </row>
    <row r="733" spans="7:7" x14ac:dyDescent="0.25">
      <c r="G733" s="36"/>
    </row>
    <row r="734" spans="7:7" x14ac:dyDescent="0.25">
      <c r="G734" s="36"/>
    </row>
    <row r="735" spans="7:7" x14ac:dyDescent="0.25">
      <c r="G735" s="36"/>
    </row>
    <row r="736" spans="7:7" x14ac:dyDescent="0.25">
      <c r="G736" s="36"/>
    </row>
    <row r="737" spans="7:7" x14ac:dyDescent="0.25">
      <c r="G737" s="36"/>
    </row>
    <row r="738" spans="7:7" x14ac:dyDescent="0.25">
      <c r="G738" s="36"/>
    </row>
    <row r="739" spans="7:7" x14ac:dyDescent="0.25">
      <c r="G739" s="36"/>
    </row>
    <row r="740" spans="7:7" x14ac:dyDescent="0.25">
      <c r="G740" s="36"/>
    </row>
    <row r="741" spans="7:7" x14ac:dyDescent="0.25">
      <c r="G741" s="36"/>
    </row>
    <row r="742" spans="7:7" x14ac:dyDescent="0.25">
      <c r="G742" s="36"/>
    </row>
    <row r="743" spans="7:7" x14ac:dyDescent="0.25">
      <c r="G743" s="36"/>
    </row>
    <row r="744" spans="7:7" x14ac:dyDescent="0.25">
      <c r="G744" s="36"/>
    </row>
    <row r="745" spans="7:7" x14ac:dyDescent="0.25">
      <c r="G745" s="36"/>
    </row>
    <row r="746" spans="7:7" x14ac:dyDescent="0.25">
      <c r="G746" s="36"/>
    </row>
    <row r="747" spans="7:7" x14ac:dyDescent="0.25">
      <c r="G747" s="36"/>
    </row>
    <row r="748" spans="7:7" x14ac:dyDescent="0.25">
      <c r="G748" s="36"/>
    </row>
    <row r="749" spans="7:7" x14ac:dyDescent="0.25">
      <c r="G749" s="36"/>
    </row>
    <row r="750" spans="7:7" x14ac:dyDescent="0.25">
      <c r="G750" s="36"/>
    </row>
    <row r="751" spans="7:7" x14ac:dyDescent="0.25">
      <c r="G751" s="36"/>
    </row>
    <row r="752" spans="7:7" x14ac:dyDescent="0.25">
      <c r="G752" s="36"/>
    </row>
    <row r="753" spans="7:7" x14ac:dyDescent="0.25">
      <c r="G753" s="36"/>
    </row>
    <row r="754" spans="7:7" x14ac:dyDescent="0.25">
      <c r="G754" s="36"/>
    </row>
    <row r="755" spans="7:7" x14ac:dyDescent="0.25">
      <c r="G755" s="36"/>
    </row>
    <row r="756" spans="7:7" x14ac:dyDescent="0.25">
      <c r="G756" s="36"/>
    </row>
    <row r="757" spans="7:7" x14ac:dyDescent="0.25">
      <c r="G757" s="36"/>
    </row>
    <row r="758" spans="7:7" x14ac:dyDescent="0.25">
      <c r="G758" s="36"/>
    </row>
    <row r="759" spans="7:7" x14ac:dyDescent="0.25">
      <c r="G759" s="36"/>
    </row>
    <row r="760" spans="7:7" x14ac:dyDescent="0.25">
      <c r="G760" s="36"/>
    </row>
    <row r="761" spans="7:7" x14ac:dyDescent="0.25">
      <c r="G761" s="36"/>
    </row>
    <row r="762" spans="7:7" x14ac:dyDescent="0.25">
      <c r="G762" s="36"/>
    </row>
    <row r="763" spans="7:7" x14ac:dyDescent="0.25">
      <c r="G763" s="36"/>
    </row>
    <row r="764" spans="7:7" x14ac:dyDescent="0.25">
      <c r="G764" s="36"/>
    </row>
    <row r="765" spans="7:7" x14ac:dyDescent="0.25">
      <c r="G765" s="36"/>
    </row>
    <row r="766" spans="7:7" x14ac:dyDescent="0.25">
      <c r="G766" s="36"/>
    </row>
    <row r="767" spans="7:7" x14ac:dyDescent="0.25">
      <c r="G767" s="36"/>
    </row>
    <row r="768" spans="7:7" x14ac:dyDescent="0.25">
      <c r="G768" s="36"/>
    </row>
    <row r="769" spans="7:7" x14ac:dyDescent="0.25">
      <c r="G769" s="36"/>
    </row>
    <row r="770" spans="7:7" x14ac:dyDescent="0.25">
      <c r="G770" s="36"/>
    </row>
    <row r="771" spans="7:7" x14ac:dyDescent="0.25">
      <c r="G771" s="36"/>
    </row>
    <row r="772" spans="7:7" x14ac:dyDescent="0.25">
      <c r="G772" s="36"/>
    </row>
    <row r="773" spans="7:7" x14ac:dyDescent="0.25">
      <c r="G773" s="36"/>
    </row>
    <row r="774" spans="7:7" x14ac:dyDescent="0.25">
      <c r="G774" s="36"/>
    </row>
    <row r="775" spans="7:7" x14ac:dyDescent="0.25">
      <c r="G775" s="36"/>
    </row>
    <row r="776" spans="7:7" x14ac:dyDescent="0.25">
      <c r="G776" s="36"/>
    </row>
    <row r="777" spans="7:7" x14ac:dyDescent="0.25">
      <c r="G777" s="36"/>
    </row>
    <row r="778" spans="7:7" x14ac:dyDescent="0.25">
      <c r="G778" s="36"/>
    </row>
    <row r="779" spans="7:7" x14ac:dyDescent="0.25">
      <c r="G779" s="36"/>
    </row>
    <row r="780" spans="7:7" x14ac:dyDescent="0.25">
      <c r="G780" s="36"/>
    </row>
    <row r="781" spans="7:7" x14ac:dyDescent="0.25">
      <c r="G781" s="36"/>
    </row>
    <row r="782" spans="7:7" x14ac:dyDescent="0.25">
      <c r="G782" s="36"/>
    </row>
    <row r="783" spans="7:7" x14ac:dyDescent="0.25">
      <c r="G783" s="36"/>
    </row>
    <row r="784" spans="7:7" x14ac:dyDescent="0.25">
      <c r="G784" s="36"/>
    </row>
    <row r="785" spans="7:7" x14ac:dyDescent="0.25">
      <c r="G785" s="36"/>
    </row>
    <row r="786" spans="7:7" x14ac:dyDescent="0.25">
      <c r="G786" s="36"/>
    </row>
    <row r="787" spans="7:7" x14ac:dyDescent="0.25">
      <c r="G787" s="36"/>
    </row>
    <row r="788" spans="7:7" x14ac:dyDescent="0.25">
      <c r="G788" s="36"/>
    </row>
    <row r="789" spans="7:7" x14ac:dyDescent="0.25">
      <c r="G789" s="36"/>
    </row>
    <row r="790" spans="7:7" x14ac:dyDescent="0.25">
      <c r="G790" s="36"/>
    </row>
    <row r="791" spans="7:7" x14ac:dyDescent="0.25">
      <c r="G791" s="36"/>
    </row>
    <row r="792" spans="7:7" x14ac:dyDescent="0.25">
      <c r="G792" s="36"/>
    </row>
    <row r="793" spans="7:7" x14ac:dyDescent="0.25">
      <c r="G793" s="36"/>
    </row>
    <row r="794" spans="7:7" x14ac:dyDescent="0.25">
      <c r="G794" s="36"/>
    </row>
    <row r="795" spans="7:7" x14ac:dyDescent="0.25">
      <c r="G795" s="36"/>
    </row>
    <row r="796" spans="7:7" x14ac:dyDescent="0.25">
      <c r="G796" s="36"/>
    </row>
    <row r="797" spans="7:7" x14ac:dyDescent="0.25">
      <c r="G797" s="36"/>
    </row>
    <row r="798" spans="7:7" x14ac:dyDescent="0.25">
      <c r="G798" s="36"/>
    </row>
    <row r="799" spans="7:7" x14ac:dyDescent="0.25">
      <c r="G799" s="36"/>
    </row>
    <row r="800" spans="7:7" x14ac:dyDescent="0.25">
      <c r="G800" s="36"/>
    </row>
    <row r="801" spans="7:7" x14ac:dyDescent="0.25">
      <c r="G801" s="36"/>
    </row>
    <row r="802" spans="7:7" x14ac:dyDescent="0.25">
      <c r="G802" s="36"/>
    </row>
    <row r="803" spans="7:7" x14ac:dyDescent="0.25">
      <c r="G803" s="36"/>
    </row>
    <row r="804" spans="7:7" x14ac:dyDescent="0.25">
      <c r="G804" s="36"/>
    </row>
    <row r="805" spans="7:7" x14ac:dyDescent="0.25">
      <c r="G805" s="36"/>
    </row>
    <row r="806" spans="7:7" x14ac:dyDescent="0.25">
      <c r="G806" s="36"/>
    </row>
    <row r="807" spans="7:7" x14ac:dyDescent="0.25">
      <c r="G807" s="36"/>
    </row>
    <row r="808" spans="7:7" x14ac:dyDescent="0.25">
      <c r="G808" s="36"/>
    </row>
    <row r="809" spans="7:7" x14ac:dyDescent="0.25">
      <c r="G809" s="36"/>
    </row>
    <row r="810" spans="7:7" x14ac:dyDescent="0.25">
      <c r="G810" s="36"/>
    </row>
    <row r="811" spans="7:7" x14ac:dyDescent="0.25">
      <c r="G811" s="36"/>
    </row>
    <row r="812" spans="7:7" x14ac:dyDescent="0.25">
      <c r="G812" s="36"/>
    </row>
    <row r="813" spans="7:7" x14ac:dyDescent="0.25">
      <c r="G813" s="36"/>
    </row>
    <row r="814" spans="7:7" x14ac:dyDescent="0.25">
      <c r="G814" s="36"/>
    </row>
    <row r="815" spans="7:7" x14ac:dyDescent="0.25">
      <c r="G815" s="36"/>
    </row>
    <row r="816" spans="7:7" x14ac:dyDescent="0.25">
      <c r="G816" s="36"/>
    </row>
    <row r="817" spans="7:7" x14ac:dyDescent="0.25">
      <c r="G817" s="36"/>
    </row>
    <row r="818" spans="7:7" x14ac:dyDescent="0.25">
      <c r="G818" s="36"/>
    </row>
    <row r="819" spans="7:7" x14ac:dyDescent="0.25">
      <c r="G819" s="36"/>
    </row>
    <row r="820" spans="7:7" x14ac:dyDescent="0.25">
      <c r="G820" s="36"/>
    </row>
    <row r="821" spans="7:7" x14ac:dyDescent="0.25">
      <c r="G821" s="36"/>
    </row>
    <row r="822" spans="7:7" x14ac:dyDescent="0.25">
      <c r="G822" s="36"/>
    </row>
    <row r="823" spans="7:7" x14ac:dyDescent="0.25">
      <c r="G823" s="36"/>
    </row>
    <row r="824" spans="7:7" x14ac:dyDescent="0.25">
      <c r="G824" s="36"/>
    </row>
    <row r="825" spans="7:7" x14ac:dyDescent="0.25">
      <c r="G825" s="36"/>
    </row>
    <row r="826" spans="7:7" x14ac:dyDescent="0.25">
      <c r="G826" s="36"/>
    </row>
    <row r="827" spans="7:7" x14ac:dyDescent="0.25">
      <c r="G827" s="36"/>
    </row>
    <row r="828" spans="7:7" x14ac:dyDescent="0.25">
      <c r="G828" s="36"/>
    </row>
    <row r="829" spans="7:7" x14ac:dyDescent="0.25">
      <c r="G829" s="36"/>
    </row>
    <row r="830" spans="7:7" x14ac:dyDescent="0.25">
      <c r="G830" s="36"/>
    </row>
    <row r="831" spans="7:7" x14ac:dyDescent="0.25">
      <c r="G831" s="36"/>
    </row>
    <row r="832" spans="7:7" x14ac:dyDescent="0.25">
      <c r="G832" s="36"/>
    </row>
    <row r="833" spans="7:7" x14ac:dyDescent="0.25">
      <c r="G833" s="36"/>
    </row>
    <row r="834" spans="7:7" x14ac:dyDescent="0.25">
      <c r="G834" s="36"/>
    </row>
    <row r="835" spans="7:7" x14ac:dyDescent="0.25">
      <c r="G835" s="36"/>
    </row>
    <row r="836" spans="7:7" x14ac:dyDescent="0.25">
      <c r="G836" s="36"/>
    </row>
    <row r="837" spans="7:7" x14ac:dyDescent="0.25">
      <c r="G837" s="36"/>
    </row>
    <row r="838" spans="7:7" x14ac:dyDescent="0.25">
      <c r="G838" s="36"/>
    </row>
    <row r="839" spans="7:7" x14ac:dyDescent="0.25">
      <c r="G839" s="36"/>
    </row>
    <row r="840" spans="7:7" x14ac:dyDescent="0.25">
      <c r="G840" s="36"/>
    </row>
    <row r="841" spans="7:7" x14ac:dyDescent="0.25">
      <c r="G841" s="36"/>
    </row>
    <row r="842" spans="7:7" x14ac:dyDescent="0.25">
      <c r="G842" s="36"/>
    </row>
    <row r="843" spans="7:7" x14ac:dyDescent="0.25">
      <c r="G843" s="36"/>
    </row>
    <row r="844" spans="7:7" x14ac:dyDescent="0.25">
      <c r="G844" s="36"/>
    </row>
    <row r="845" spans="7:7" x14ac:dyDescent="0.25">
      <c r="G845" s="36"/>
    </row>
    <row r="846" spans="7:7" x14ac:dyDescent="0.25">
      <c r="G846" s="36"/>
    </row>
    <row r="847" spans="7:7" x14ac:dyDescent="0.25">
      <c r="G847" s="36"/>
    </row>
    <row r="848" spans="7:7" x14ac:dyDescent="0.25">
      <c r="G848" s="36"/>
    </row>
    <row r="849" spans="7:7" x14ac:dyDescent="0.25">
      <c r="G849" s="36"/>
    </row>
    <row r="850" spans="7:7" x14ac:dyDescent="0.25">
      <c r="G850" s="36"/>
    </row>
    <row r="851" spans="7:7" x14ac:dyDescent="0.25">
      <c r="G851" s="36"/>
    </row>
    <row r="852" spans="7:7" x14ac:dyDescent="0.25">
      <c r="G852" s="36"/>
    </row>
    <row r="853" spans="7:7" x14ac:dyDescent="0.25">
      <c r="G853" s="36"/>
    </row>
    <row r="854" spans="7:7" x14ac:dyDescent="0.25">
      <c r="G854" s="36"/>
    </row>
    <row r="855" spans="7:7" x14ac:dyDescent="0.25">
      <c r="G855" s="36"/>
    </row>
    <row r="856" spans="7:7" x14ac:dyDescent="0.25">
      <c r="G856" s="36"/>
    </row>
    <row r="857" spans="7:7" x14ac:dyDescent="0.25">
      <c r="G857" s="36"/>
    </row>
    <row r="858" spans="7:7" x14ac:dyDescent="0.25">
      <c r="G858" s="36"/>
    </row>
    <row r="859" spans="7:7" x14ac:dyDescent="0.25">
      <c r="G859" s="36"/>
    </row>
    <row r="860" spans="7:7" x14ac:dyDescent="0.25">
      <c r="G860" s="36"/>
    </row>
    <row r="861" spans="7:7" x14ac:dyDescent="0.25">
      <c r="G861" s="36"/>
    </row>
    <row r="862" spans="7:7" x14ac:dyDescent="0.25">
      <c r="G862" s="36"/>
    </row>
    <row r="863" spans="7:7" x14ac:dyDescent="0.25">
      <c r="G863" s="36"/>
    </row>
    <row r="864" spans="7:7" x14ac:dyDescent="0.25">
      <c r="G864" s="36"/>
    </row>
    <row r="865" spans="7:7" x14ac:dyDescent="0.25">
      <c r="G865" s="36"/>
    </row>
    <row r="866" spans="7:7" x14ac:dyDescent="0.25">
      <c r="G866" s="36"/>
    </row>
    <row r="867" spans="7:7" x14ac:dyDescent="0.25">
      <c r="G867" s="36"/>
    </row>
    <row r="868" spans="7:7" x14ac:dyDescent="0.25">
      <c r="G868" s="36"/>
    </row>
    <row r="869" spans="7:7" x14ac:dyDescent="0.25">
      <c r="G869" s="36"/>
    </row>
    <row r="870" spans="7:7" x14ac:dyDescent="0.25">
      <c r="G870" s="36"/>
    </row>
    <row r="871" spans="7:7" x14ac:dyDescent="0.25">
      <c r="G871" s="36"/>
    </row>
    <row r="872" spans="7:7" x14ac:dyDescent="0.25">
      <c r="G872" s="36"/>
    </row>
    <row r="873" spans="7:7" x14ac:dyDescent="0.25">
      <c r="G873" s="36"/>
    </row>
    <row r="874" spans="7:7" x14ac:dyDescent="0.25">
      <c r="G874" s="36"/>
    </row>
    <row r="875" spans="7:7" x14ac:dyDescent="0.25">
      <c r="G875" s="36"/>
    </row>
    <row r="876" spans="7:7" x14ac:dyDescent="0.25">
      <c r="G876" s="36"/>
    </row>
    <row r="877" spans="7:7" x14ac:dyDescent="0.25">
      <c r="G877" s="36"/>
    </row>
    <row r="878" spans="7:7" x14ac:dyDescent="0.25">
      <c r="G878" s="36"/>
    </row>
    <row r="879" spans="7:7" x14ac:dyDescent="0.25">
      <c r="G879" s="36"/>
    </row>
    <row r="880" spans="7:7" x14ac:dyDescent="0.25">
      <c r="G880" s="36"/>
    </row>
    <row r="881" spans="7:7" x14ac:dyDescent="0.25">
      <c r="G881" s="36"/>
    </row>
    <row r="882" spans="7:7" x14ac:dyDescent="0.25">
      <c r="G882" s="36"/>
    </row>
    <row r="883" spans="7:7" x14ac:dyDescent="0.25">
      <c r="G883" s="36"/>
    </row>
    <row r="884" spans="7:7" x14ac:dyDescent="0.25">
      <c r="G884" s="36"/>
    </row>
    <row r="885" spans="7:7" x14ac:dyDescent="0.25">
      <c r="G885" s="36"/>
    </row>
    <row r="886" spans="7:7" x14ac:dyDescent="0.25">
      <c r="G886" s="36"/>
    </row>
    <row r="887" spans="7:7" x14ac:dyDescent="0.25">
      <c r="G887" s="36"/>
    </row>
    <row r="888" spans="7:7" x14ac:dyDescent="0.25">
      <c r="G888" s="36"/>
    </row>
    <row r="889" spans="7:7" x14ac:dyDescent="0.25">
      <c r="G889" s="36"/>
    </row>
    <row r="890" spans="7:7" x14ac:dyDescent="0.25">
      <c r="G890" s="36"/>
    </row>
    <row r="891" spans="7:7" x14ac:dyDescent="0.25">
      <c r="G891" s="36"/>
    </row>
    <row r="892" spans="7:7" x14ac:dyDescent="0.25">
      <c r="G892" s="36"/>
    </row>
    <row r="893" spans="7:7" x14ac:dyDescent="0.25">
      <c r="G893" s="36"/>
    </row>
    <row r="894" spans="7:7" x14ac:dyDescent="0.25">
      <c r="G894" s="36"/>
    </row>
    <row r="895" spans="7:7" x14ac:dyDescent="0.25">
      <c r="G895" s="36"/>
    </row>
    <row r="896" spans="7:7" x14ac:dyDescent="0.25">
      <c r="G896" s="36"/>
    </row>
    <row r="897" spans="7:7" x14ac:dyDescent="0.25">
      <c r="G897" s="36"/>
    </row>
    <row r="898" spans="7:7" x14ac:dyDescent="0.25">
      <c r="G898" s="36"/>
    </row>
    <row r="899" spans="7:7" x14ac:dyDescent="0.25">
      <c r="G899" s="36"/>
    </row>
    <row r="900" spans="7:7" x14ac:dyDescent="0.25">
      <c r="G900" s="36"/>
    </row>
    <row r="901" spans="7:7" x14ac:dyDescent="0.25">
      <c r="G901" s="36"/>
    </row>
    <row r="902" spans="7:7" x14ac:dyDescent="0.25">
      <c r="G902" s="36"/>
    </row>
    <row r="903" spans="7:7" x14ac:dyDescent="0.25">
      <c r="G903" s="36"/>
    </row>
    <row r="904" spans="7:7" x14ac:dyDescent="0.25">
      <c r="G904" s="36"/>
    </row>
    <row r="905" spans="7:7" x14ac:dyDescent="0.25">
      <c r="G905" s="36"/>
    </row>
    <row r="906" spans="7:7" x14ac:dyDescent="0.25">
      <c r="G906" s="36"/>
    </row>
    <row r="907" spans="7:7" x14ac:dyDescent="0.25">
      <c r="G907" s="36"/>
    </row>
    <row r="908" spans="7:7" x14ac:dyDescent="0.25">
      <c r="G908" s="36"/>
    </row>
    <row r="909" spans="7:7" x14ac:dyDescent="0.25">
      <c r="G909" s="36"/>
    </row>
    <row r="910" spans="7:7" x14ac:dyDescent="0.25">
      <c r="G910" s="36"/>
    </row>
    <row r="911" spans="7:7" x14ac:dyDescent="0.25">
      <c r="G911" s="36"/>
    </row>
    <row r="912" spans="7:7" x14ac:dyDescent="0.25">
      <c r="G912" s="36"/>
    </row>
    <row r="913" spans="7:7" x14ac:dyDescent="0.25">
      <c r="G913" s="36"/>
    </row>
    <row r="914" spans="7:7" x14ac:dyDescent="0.25">
      <c r="G914" s="36"/>
    </row>
    <row r="915" spans="7:7" x14ac:dyDescent="0.25">
      <c r="G915" s="36"/>
    </row>
    <row r="916" spans="7:7" x14ac:dyDescent="0.25">
      <c r="G916" s="36"/>
    </row>
    <row r="917" spans="7:7" x14ac:dyDescent="0.25">
      <c r="G917" s="36"/>
    </row>
    <row r="918" spans="7:7" x14ac:dyDescent="0.25">
      <c r="G918" s="36"/>
    </row>
    <row r="919" spans="7:7" x14ac:dyDescent="0.25">
      <c r="G919" s="36"/>
    </row>
    <row r="920" spans="7:7" x14ac:dyDescent="0.25">
      <c r="G920" s="36"/>
    </row>
    <row r="921" spans="7:7" x14ac:dyDescent="0.25">
      <c r="G921" s="36"/>
    </row>
    <row r="922" spans="7:7" x14ac:dyDescent="0.25">
      <c r="G922" s="36"/>
    </row>
    <row r="923" spans="7:7" x14ac:dyDescent="0.25">
      <c r="G923" s="36"/>
    </row>
    <row r="924" spans="7:7" x14ac:dyDescent="0.25">
      <c r="G924" s="36"/>
    </row>
    <row r="925" spans="7:7" x14ac:dyDescent="0.25">
      <c r="G925" s="36"/>
    </row>
    <row r="926" spans="7:7" x14ac:dyDescent="0.25">
      <c r="G926" s="36"/>
    </row>
    <row r="927" spans="7:7" x14ac:dyDescent="0.25">
      <c r="G927" s="36"/>
    </row>
    <row r="928" spans="7:7" x14ac:dyDescent="0.25">
      <c r="G928" s="36"/>
    </row>
    <row r="929" spans="7:7" x14ac:dyDescent="0.25">
      <c r="G929" s="36"/>
    </row>
    <row r="930" spans="7:7" x14ac:dyDescent="0.25">
      <c r="G930" s="36"/>
    </row>
    <row r="931" spans="7:7" x14ac:dyDescent="0.25">
      <c r="G931" s="36"/>
    </row>
    <row r="932" spans="7:7" x14ac:dyDescent="0.25">
      <c r="G932" s="36"/>
    </row>
    <row r="933" spans="7:7" x14ac:dyDescent="0.25">
      <c r="G933" s="36"/>
    </row>
    <row r="934" spans="7:7" x14ac:dyDescent="0.25">
      <c r="G934" s="36"/>
    </row>
    <row r="935" spans="7:7" x14ac:dyDescent="0.25">
      <c r="G935" s="36"/>
    </row>
    <row r="936" spans="7:7" x14ac:dyDescent="0.25">
      <c r="G936" s="36"/>
    </row>
    <row r="937" spans="7:7" x14ac:dyDescent="0.25">
      <c r="G937" s="36"/>
    </row>
    <row r="938" spans="7:7" x14ac:dyDescent="0.25">
      <c r="G938" s="36"/>
    </row>
    <row r="939" spans="7:7" x14ac:dyDescent="0.25">
      <c r="G939" s="36"/>
    </row>
    <row r="940" spans="7:7" x14ac:dyDescent="0.25">
      <c r="G940" s="36"/>
    </row>
    <row r="941" spans="7:7" x14ac:dyDescent="0.25">
      <c r="G941" s="36"/>
    </row>
    <row r="942" spans="7:7" x14ac:dyDescent="0.25">
      <c r="G942" s="36"/>
    </row>
    <row r="943" spans="7:7" x14ac:dyDescent="0.25">
      <c r="G943" s="36"/>
    </row>
    <row r="944" spans="7:7" x14ac:dyDescent="0.25">
      <c r="G944" s="36"/>
    </row>
    <row r="945" spans="7:7" x14ac:dyDescent="0.25">
      <c r="G945" s="36"/>
    </row>
    <row r="946" spans="7:7" x14ac:dyDescent="0.25">
      <c r="G946" s="36"/>
    </row>
    <row r="947" spans="7:7" x14ac:dyDescent="0.25">
      <c r="G947" s="36"/>
    </row>
    <row r="948" spans="7:7" x14ac:dyDescent="0.25">
      <c r="G948" s="36"/>
    </row>
    <row r="949" spans="7:7" x14ac:dyDescent="0.25">
      <c r="G949" s="36"/>
    </row>
    <row r="950" spans="7:7" x14ac:dyDescent="0.25">
      <c r="G950" s="36"/>
    </row>
    <row r="951" spans="7:7" x14ac:dyDescent="0.25">
      <c r="G951" s="36"/>
    </row>
    <row r="952" spans="7:7" x14ac:dyDescent="0.25">
      <c r="G952" s="36"/>
    </row>
    <row r="953" spans="7:7" x14ac:dyDescent="0.25">
      <c r="G953" s="36"/>
    </row>
    <row r="954" spans="7:7" x14ac:dyDescent="0.25">
      <c r="G954" s="36"/>
    </row>
    <row r="955" spans="7:7" x14ac:dyDescent="0.25">
      <c r="G955" s="36"/>
    </row>
    <row r="956" spans="7:7" x14ac:dyDescent="0.25">
      <c r="G956" s="36"/>
    </row>
    <row r="957" spans="7:7" x14ac:dyDescent="0.25">
      <c r="G957" s="36"/>
    </row>
    <row r="958" spans="7:7" x14ac:dyDescent="0.25">
      <c r="G958" s="36"/>
    </row>
    <row r="959" spans="7:7" x14ac:dyDescent="0.25">
      <c r="G959" s="36"/>
    </row>
    <row r="960" spans="7:7" x14ac:dyDescent="0.25">
      <c r="G960" s="36"/>
    </row>
    <row r="961" spans="7:7" x14ac:dyDescent="0.25">
      <c r="G961" s="36"/>
    </row>
    <row r="962" spans="7:7" x14ac:dyDescent="0.25">
      <c r="G962" s="36"/>
    </row>
    <row r="963" spans="7:7" x14ac:dyDescent="0.25">
      <c r="G963" s="36"/>
    </row>
    <row r="964" spans="7:7" x14ac:dyDescent="0.25">
      <c r="G964" s="36"/>
    </row>
    <row r="965" spans="7:7" x14ac:dyDescent="0.25">
      <c r="G965" s="36"/>
    </row>
    <row r="966" spans="7:7" x14ac:dyDescent="0.25">
      <c r="G966" s="36"/>
    </row>
    <row r="967" spans="7:7" x14ac:dyDescent="0.25">
      <c r="G967" s="36"/>
    </row>
    <row r="968" spans="7:7" x14ac:dyDescent="0.25">
      <c r="G968" s="36"/>
    </row>
    <row r="969" spans="7:7" x14ac:dyDescent="0.25">
      <c r="G969" s="36"/>
    </row>
    <row r="970" spans="7:7" x14ac:dyDescent="0.25">
      <c r="G970" s="36"/>
    </row>
    <row r="971" spans="7:7" x14ac:dyDescent="0.25">
      <c r="G971" s="36"/>
    </row>
    <row r="972" spans="7:7" x14ac:dyDescent="0.25">
      <c r="G972" s="36"/>
    </row>
    <row r="973" spans="7:7" x14ac:dyDescent="0.25">
      <c r="G973" s="36"/>
    </row>
    <row r="974" spans="7:7" x14ac:dyDescent="0.25">
      <c r="G974" s="36"/>
    </row>
    <row r="975" spans="7:7" x14ac:dyDescent="0.25">
      <c r="G975" s="36"/>
    </row>
    <row r="976" spans="7:7" x14ac:dyDescent="0.25">
      <c r="G976" s="36"/>
    </row>
    <row r="977" spans="7:7" x14ac:dyDescent="0.25">
      <c r="G977" s="36"/>
    </row>
    <row r="978" spans="7:7" x14ac:dyDescent="0.25">
      <c r="G978" s="36"/>
    </row>
    <row r="979" spans="7:7" x14ac:dyDescent="0.25">
      <c r="G979" s="36"/>
    </row>
    <row r="980" spans="7:7" x14ac:dyDescent="0.25">
      <c r="G980" s="36"/>
    </row>
    <row r="981" spans="7:7" x14ac:dyDescent="0.25">
      <c r="G981" s="36"/>
    </row>
    <row r="982" spans="7:7" x14ac:dyDescent="0.25">
      <c r="G982" s="36"/>
    </row>
    <row r="983" spans="7:7" x14ac:dyDescent="0.25">
      <c r="G983" s="36"/>
    </row>
    <row r="984" spans="7:7" x14ac:dyDescent="0.25">
      <c r="G984" s="36"/>
    </row>
    <row r="985" spans="7:7" x14ac:dyDescent="0.25">
      <c r="G985" s="36"/>
    </row>
    <row r="986" spans="7:7" x14ac:dyDescent="0.25">
      <c r="G986" s="36"/>
    </row>
    <row r="987" spans="7:7" x14ac:dyDescent="0.25">
      <c r="G987" s="36"/>
    </row>
    <row r="988" spans="7:7" x14ac:dyDescent="0.25">
      <c r="G988" s="36"/>
    </row>
    <row r="989" spans="7:7" x14ac:dyDescent="0.25">
      <c r="G989" s="36"/>
    </row>
    <row r="990" spans="7:7" x14ac:dyDescent="0.25">
      <c r="G990" s="36"/>
    </row>
    <row r="991" spans="7:7" x14ac:dyDescent="0.25">
      <c r="G991" s="36"/>
    </row>
    <row r="992" spans="7:7" x14ac:dyDescent="0.25">
      <c r="G992" s="36"/>
    </row>
    <row r="993" spans="7:7" x14ac:dyDescent="0.25">
      <c r="G993" s="36"/>
    </row>
    <row r="994" spans="7:7" x14ac:dyDescent="0.25">
      <c r="G994" s="36"/>
    </row>
    <row r="995" spans="7:7" x14ac:dyDescent="0.25">
      <c r="G995" s="36"/>
    </row>
    <row r="996" spans="7:7" x14ac:dyDescent="0.25">
      <c r="G996" s="36"/>
    </row>
    <row r="997" spans="7:7" x14ac:dyDescent="0.25">
      <c r="G997" s="36"/>
    </row>
    <row r="998" spans="7:7" x14ac:dyDescent="0.25">
      <c r="G998" s="36"/>
    </row>
    <row r="999" spans="7:7" x14ac:dyDescent="0.25">
      <c r="G999" s="36"/>
    </row>
    <row r="1000" spans="7:7" x14ac:dyDescent="0.25">
      <c r="G1000" s="36"/>
    </row>
    <row r="1001" spans="7:7" x14ac:dyDescent="0.25">
      <c r="G1001" s="36"/>
    </row>
    <row r="1002" spans="7:7" x14ac:dyDescent="0.25">
      <c r="G1002" s="36"/>
    </row>
    <row r="1003" spans="7:7" x14ac:dyDescent="0.25">
      <c r="G1003" s="36"/>
    </row>
    <row r="1004" spans="7:7" x14ac:dyDescent="0.25">
      <c r="G1004" s="36"/>
    </row>
    <row r="1005" spans="7:7" x14ac:dyDescent="0.25">
      <c r="G1005" s="36"/>
    </row>
    <row r="1006" spans="7:7" x14ac:dyDescent="0.25">
      <c r="G1006" s="36"/>
    </row>
    <row r="1007" spans="7:7" x14ac:dyDescent="0.25">
      <c r="G1007" s="36"/>
    </row>
    <row r="1008" spans="7:7" x14ac:dyDescent="0.25">
      <c r="G1008" s="36"/>
    </row>
    <row r="1009" spans="7:7" x14ac:dyDescent="0.25">
      <c r="G1009" s="36"/>
    </row>
    <row r="1010" spans="7:7" x14ac:dyDescent="0.25">
      <c r="G1010" s="36"/>
    </row>
    <row r="1011" spans="7:7" x14ac:dyDescent="0.25">
      <c r="G1011" s="36"/>
    </row>
    <row r="1012" spans="7:7" x14ac:dyDescent="0.25">
      <c r="G1012" s="36"/>
    </row>
    <row r="1013" spans="7:7" x14ac:dyDescent="0.25">
      <c r="G1013" s="36"/>
    </row>
    <row r="1014" spans="7:7" x14ac:dyDescent="0.25">
      <c r="G1014" s="36"/>
    </row>
    <row r="1015" spans="7:7" x14ac:dyDescent="0.25">
      <c r="G1015" s="36"/>
    </row>
    <row r="1016" spans="7:7" x14ac:dyDescent="0.25">
      <c r="G1016" s="36"/>
    </row>
    <row r="1017" spans="7:7" x14ac:dyDescent="0.25">
      <c r="G1017" s="36"/>
    </row>
    <row r="1018" spans="7:7" x14ac:dyDescent="0.25">
      <c r="G1018" s="36"/>
    </row>
    <row r="1019" spans="7:7" x14ac:dyDescent="0.25">
      <c r="G1019" s="36"/>
    </row>
    <row r="1020" spans="7:7" x14ac:dyDescent="0.25">
      <c r="G1020" s="36"/>
    </row>
    <row r="1021" spans="7:7" x14ac:dyDescent="0.25">
      <c r="G1021" s="36"/>
    </row>
    <row r="1022" spans="7:7" x14ac:dyDescent="0.25">
      <c r="G1022" s="36"/>
    </row>
    <row r="1023" spans="7:7" x14ac:dyDescent="0.25">
      <c r="G1023" s="36"/>
    </row>
    <row r="1024" spans="7:7" x14ac:dyDescent="0.25">
      <c r="G1024" s="36"/>
    </row>
    <row r="1025" spans="7:7" x14ac:dyDescent="0.25">
      <c r="G1025" s="36"/>
    </row>
    <row r="1026" spans="7:7" x14ac:dyDescent="0.25">
      <c r="G1026" s="36"/>
    </row>
    <row r="1027" spans="7:7" x14ac:dyDescent="0.25">
      <c r="G1027" s="36"/>
    </row>
    <row r="1028" spans="7:7" x14ac:dyDescent="0.25">
      <c r="G1028" s="36"/>
    </row>
    <row r="1029" spans="7:7" x14ac:dyDescent="0.25">
      <c r="G1029" s="36"/>
    </row>
    <row r="1030" spans="7:7" x14ac:dyDescent="0.25">
      <c r="G1030" s="36"/>
    </row>
    <row r="1031" spans="7:7" x14ac:dyDescent="0.25">
      <c r="G1031" s="36"/>
    </row>
    <row r="1032" spans="7:7" x14ac:dyDescent="0.25">
      <c r="G1032" s="36"/>
    </row>
    <row r="1033" spans="7:7" x14ac:dyDescent="0.25">
      <c r="G1033" s="36"/>
    </row>
    <row r="1034" spans="7:7" x14ac:dyDescent="0.25">
      <c r="G1034" s="36"/>
    </row>
    <row r="1035" spans="7:7" x14ac:dyDescent="0.25">
      <c r="G1035" s="36"/>
    </row>
    <row r="1036" spans="7:7" x14ac:dyDescent="0.25">
      <c r="G1036" s="36"/>
    </row>
    <row r="1037" spans="7:7" x14ac:dyDescent="0.25">
      <c r="G1037" s="36"/>
    </row>
    <row r="1038" spans="7:7" x14ac:dyDescent="0.25">
      <c r="G1038" s="36"/>
    </row>
    <row r="1039" spans="7:7" x14ac:dyDescent="0.25">
      <c r="G1039" s="36"/>
    </row>
    <row r="1040" spans="7:7" x14ac:dyDescent="0.25">
      <c r="G1040" s="36"/>
    </row>
    <row r="1041" spans="7:7" x14ac:dyDescent="0.25">
      <c r="G1041" s="36"/>
    </row>
    <row r="1042" spans="7:7" x14ac:dyDescent="0.25">
      <c r="G1042" s="36"/>
    </row>
    <row r="1043" spans="7:7" x14ac:dyDescent="0.25">
      <c r="G1043" s="36"/>
    </row>
    <row r="1044" spans="7:7" x14ac:dyDescent="0.25">
      <c r="G1044" s="36"/>
    </row>
    <row r="1045" spans="7:7" x14ac:dyDescent="0.25">
      <c r="G1045" s="36"/>
    </row>
    <row r="1046" spans="7:7" x14ac:dyDescent="0.25">
      <c r="G1046" s="36"/>
    </row>
    <row r="1047" spans="7:7" x14ac:dyDescent="0.25">
      <c r="G1047" s="36"/>
    </row>
    <row r="1048" spans="7:7" x14ac:dyDescent="0.25">
      <c r="G1048" s="36"/>
    </row>
    <row r="1049" spans="7:7" x14ac:dyDescent="0.25">
      <c r="G1049" s="36"/>
    </row>
    <row r="1050" spans="7:7" x14ac:dyDescent="0.25">
      <c r="G1050" s="36"/>
    </row>
    <row r="1051" spans="7:7" x14ac:dyDescent="0.25">
      <c r="G1051" s="36"/>
    </row>
    <row r="1052" spans="7:7" x14ac:dyDescent="0.25">
      <c r="G1052" s="36"/>
    </row>
    <row r="1053" spans="7:7" x14ac:dyDescent="0.25">
      <c r="G1053" s="36"/>
    </row>
    <row r="1054" spans="7:7" x14ac:dyDescent="0.25">
      <c r="G1054" s="36"/>
    </row>
    <row r="1055" spans="7:7" x14ac:dyDescent="0.25">
      <c r="G1055" s="36"/>
    </row>
    <row r="1056" spans="7:7" x14ac:dyDescent="0.25">
      <c r="G1056" s="36"/>
    </row>
    <row r="1057" spans="7:7" x14ac:dyDescent="0.25">
      <c r="G1057" s="36"/>
    </row>
    <row r="1058" spans="7:7" x14ac:dyDescent="0.25">
      <c r="G1058" s="36"/>
    </row>
    <row r="1059" spans="7:7" x14ac:dyDescent="0.25">
      <c r="G1059" s="36"/>
    </row>
    <row r="1060" spans="7:7" x14ac:dyDescent="0.25">
      <c r="G1060" s="36"/>
    </row>
    <row r="1061" spans="7:7" x14ac:dyDescent="0.25">
      <c r="G1061" s="36"/>
    </row>
    <row r="1062" spans="7:7" x14ac:dyDescent="0.25">
      <c r="G1062" s="36"/>
    </row>
    <row r="1063" spans="7:7" x14ac:dyDescent="0.25">
      <c r="G1063" s="36"/>
    </row>
    <row r="1064" spans="7:7" x14ac:dyDescent="0.25">
      <c r="G1064" s="36"/>
    </row>
    <row r="1065" spans="7:7" x14ac:dyDescent="0.25">
      <c r="G1065" s="36"/>
    </row>
    <row r="1066" spans="7:7" x14ac:dyDescent="0.25">
      <c r="G1066" s="36"/>
    </row>
    <row r="1067" spans="7:7" x14ac:dyDescent="0.25">
      <c r="G1067" s="36"/>
    </row>
    <row r="1068" spans="7:7" x14ac:dyDescent="0.25">
      <c r="G1068" s="36"/>
    </row>
    <row r="1069" spans="7:7" x14ac:dyDescent="0.25">
      <c r="G1069" s="36"/>
    </row>
    <row r="1070" spans="7:7" x14ac:dyDescent="0.25">
      <c r="G1070" s="36"/>
    </row>
    <row r="1071" spans="7:7" x14ac:dyDescent="0.25">
      <c r="G1071" s="36"/>
    </row>
    <row r="1072" spans="7:7" x14ac:dyDescent="0.25">
      <c r="G1072" s="36"/>
    </row>
    <row r="1073" spans="7:7" x14ac:dyDescent="0.25">
      <c r="G1073" s="36"/>
    </row>
    <row r="1074" spans="7:7" x14ac:dyDescent="0.25">
      <c r="G1074" s="36"/>
    </row>
    <row r="1075" spans="7:7" x14ac:dyDescent="0.25">
      <c r="G1075" s="36"/>
    </row>
    <row r="1076" spans="7:7" x14ac:dyDescent="0.25">
      <c r="G1076" s="36"/>
    </row>
    <row r="1077" spans="7:7" x14ac:dyDescent="0.25">
      <c r="G1077" s="36"/>
    </row>
    <row r="1078" spans="7:7" x14ac:dyDescent="0.25">
      <c r="G1078" s="36"/>
    </row>
    <row r="1079" spans="7:7" x14ac:dyDescent="0.25">
      <c r="G1079" s="36"/>
    </row>
    <row r="1080" spans="7:7" x14ac:dyDescent="0.25">
      <c r="G1080" s="36"/>
    </row>
    <row r="1081" spans="7:7" x14ac:dyDescent="0.25">
      <c r="G1081" s="36"/>
    </row>
    <row r="1082" spans="7:7" x14ac:dyDescent="0.25">
      <c r="G1082" s="36"/>
    </row>
    <row r="1083" spans="7:7" x14ac:dyDescent="0.25">
      <c r="G1083" s="36"/>
    </row>
    <row r="1084" spans="7:7" x14ac:dyDescent="0.25">
      <c r="G1084" s="36"/>
    </row>
    <row r="1085" spans="7:7" x14ac:dyDescent="0.25">
      <c r="G1085" s="36"/>
    </row>
    <row r="1086" spans="7:7" x14ac:dyDescent="0.25">
      <c r="G1086" s="36"/>
    </row>
    <row r="1087" spans="7:7" x14ac:dyDescent="0.25">
      <c r="G1087" s="36"/>
    </row>
    <row r="1088" spans="7:7" x14ac:dyDescent="0.25">
      <c r="G1088" s="36"/>
    </row>
    <row r="1089" spans="7:7" x14ac:dyDescent="0.25">
      <c r="G1089" s="36"/>
    </row>
    <row r="1090" spans="7:7" x14ac:dyDescent="0.25">
      <c r="G1090" s="36"/>
    </row>
    <row r="1091" spans="7:7" x14ac:dyDescent="0.25">
      <c r="G1091" s="36"/>
    </row>
    <row r="1092" spans="7:7" x14ac:dyDescent="0.25">
      <c r="G1092" s="36"/>
    </row>
    <row r="1093" spans="7:7" x14ac:dyDescent="0.25">
      <c r="G1093" s="36"/>
    </row>
    <row r="1094" spans="7:7" x14ac:dyDescent="0.25">
      <c r="G1094" s="36"/>
    </row>
    <row r="1095" spans="7:7" x14ac:dyDescent="0.25">
      <c r="G1095" s="36"/>
    </row>
    <row r="1096" spans="7:7" x14ac:dyDescent="0.25">
      <c r="G1096" s="36"/>
    </row>
    <row r="1097" spans="7:7" x14ac:dyDescent="0.25">
      <c r="G1097" s="36"/>
    </row>
    <row r="1098" spans="7:7" x14ac:dyDescent="0.25">
      <c r="G1098" s="36"/>
    </row>
    <row r="1099" spans="7:7" x14ac:dyDescent="0.25">
      <c r="G1099" s="36"/>
    </row>
    <row r="1100" spans="7:7" x14ac:dyDescent="0.25">
      <c r="G1100" s="36"/>
    </row>
    <row r="1101" spans="7:7" x14ac:dyDescent="0.25">
      <c r="G1101" s="36"/>
    </row>
    <row r="1102" spans="7:7" x14ac:dyDescent="0.25">
      <c r="G1102" s="36"/>
    </row>
    <row r="1103" spans="7:7" x14ac:dyDescent="0.25">
      <c r="G1103" s="36"/>
    </row>
    <row r="1104" spans="7:7" x14ac:dyDescent="0.25">
      <c r="G1104" s="36"/>
    </row>
    <row r="1105" spans="7:7" x14ac:dyDescent="0.25">
      <c r="G1105" s="36"/>
    </row>
    <row r="1106" spans="7:7" x14ac:dyDescent="0.25">
      <c r="G1106" s="36"/>
    </row>
    <row r="1107" spans="7:7" x14ac:dyDescent="0.25">
      <c r="G1107" s="36"/>
    </row>
    <row r="1108" spans="7:7" x14ac:dyDescent="0.25">
      <c r="G1108" s="36"/>
    </row>
    <row r="1109" spans="7:7" x14ac:dyDescent="0.25">
      <c r="G1109" s="36"/>
    </row>
    <row r="1110" spans="7:7" x14ac:dyDescent="0.25">
      <c r="G1110" s="36"/>
    </row>
    <row r="1111" spans="7:7" x14ac:dyDescent="0.25">
      <c r="G1111" s="36"/>
    </row>
    <row r="1112" spans="7:7" x14ac:dyDescent="0.25">
      <c r="G1112" s="36"/>
    </row>
    <row r="1113" spans="7:7" x14ac:dyDescent="0.25">
      <c r="G1113" s="36"/>
    </row>
    <row r="1114" spans="7:7" x14ac:dyDescent="0.25">
      <c r="G1114" s="36"/>
    </row>
    <row r="1115" spans="7:7" x14ac:dyDescent="0.25">
      <c r="G1115" s="36"/>
    </row>
    <row r="1116" spans="7:7" x14ac:dyDescent="0.25">
      <c r="G1116" s="36"/>
    </row>
    <row r="1117" spans="7:7" x14ac:dyDescent="0.25">
      <c r="G1117" s="36"/>
    </row>
    <row r="1118" spans="7:7" x14ac:dyDescent="0.25">
      <c r="G1118" s="36"/>
    </row>
    <row r="1119" spans="7:7" x14ac:dyDescent="0.25">
      <c r="G1119" s="36"/>
    </row>
    <row r="1120" spans="7:7" x14ac:dyDescent="0.25">
      <c r="G1120" s="36"/>
    </row>
    <row r="1121" spans="7:7" x14ac:dyDescent="0.25">
      <c r="G1121" s="36"/>
    </row>
    <row r="1122" spans="7:7" x14ac:dyDescent="0.25">
      <c r="G1122" s="36"/>
    </row>
    <row r="1123" spans="7:7" x14ac:dyDescent="0.25">
      <c r="G1123" s="36"/>
    </row>
    <row r="1124" spans="7:7" x14ac:dyDescent="0.25">
      <c r="G1124" s="36"/>
    </row>
    <row r="1125" spans="7:7" x14ac:dyDescent="0.25">
      <c r="G1125" s="36"/>
    </row>
    <row r="1126" spans="7:7" x14ac:dyDescent="0.25">
      <c r="G1126" s="36"/>
    </row>
    <row r="1127" spans="7:7" x14ac:dyDescent="0.25">
      <c r="G1127" s="36"/>
    </row>
    <row r="1128" spans="7:7" x14ac:dyDescent="0.25">
      <c r="G1128" s="36"/>
    </row>
    <row r="1129" spans="7:7" x14ac:dyDescent="0.25">
      <c r="G1129" s="36"/>
    </row>
    <row r="1130" spans="7:7" x14ac:dyDescent="0.25">
      <c r="G1130" s="36"/>
    </row>
    <row r="1131" spans="7:7" x14ac:dyDescent="0.25">
      <c r="G1131" s="36"/>
    </row>
    <row r="1132" spans="7:7" x14ac:dyDescent="0.25">
      <c r="G1132" s="36"/>
    </row>
    <row r="1133" spans="7:7" x14ac:dyDescent="0.25">
      <c r="G1133" s="36"/>
    </row>
    <row r="1134" spans="7:7" x14ac:dyDescent="0.25">
      <c r="G1134" s="36"/>
    </row>
    <row r="1135" spans="7:7" x14ac:dyDescent="0.25">
      <c r="G1135" s="36"/>
    </row>
    <row r="1136" spans="7:7" x14ac:dyDescent="0.25">
      <c r="G1136" s="36"/>
    </row>
    <row r="1137" spans="7:7" x14ac:dyDescent="0.25">
      <c r="G1137" s="36"/>
    </row>
    <row r="1138" spans="7:7" x14ac:dyDescent="0.25">
      <c r="G1138" s="36"/>
    </row>
    <row r="1139" spans="7:7" x14ac:dyDescent="0.25">
      <c r="G1139" s="36"/>
    </row>
    <row r="1140" spans="7:7" x14ac:dyDescent="0.25">
      <c r="G1140" s="36"/>
    </row>
    <row r="1141" spans="7:7" x14ac:dyDescent="0.25">
      <c r="G1141" s="36"/>
    </row>
    <row r="1142" spans="7:7" x14ac:dyDescent="0.25">
      <c r="G1142" s="36"/>
    </row>
    <row r="1143" spans="7:7" x14ac:dyDescent="0.25">
      <c r="G1143" s="36"/>
    </row>
    <row r="1144" spans="7:7" x14ac:dyDescent="0.25">
      <c r="G1144" s="36"/>
    </row>
    <row r="1145" spans="7:7" x14ac:dyDescent="0.25">
      <c r="G1145" s="36"/>
    </row>
    <row r="1146" spans="7:7" x14ac:dyDescent="0.25">
      <c r="G1146" s="36"/>
    </row>
    <row r="1147" spans="7:7" x14ac:dyDescent="0.25">
      <c r="G1147" s="36"/>
    </row>
    <row r="1148" spans="7:7" x14ac:dyDescent="0.25">
      <c r="G1148" s="36"/>
    </row>
    <row r="1149" spans="7:7" x14ac:dyDescent="0.25">
      <c r="G1149" s="36"/>
    </row>
    <row r="1150" spans="7:7" x14ac:dyDescent="0.25">
      <c r="G1150" s="36"/>
    </row>
    <row r="1151" spans="7:7" x14ac:dyDescent="0.25">
      <c r="G1151" s="36"/>
    </row>
    <row r="1152" spans="7:7" x14ac:dyDescent="0.25">
      <c r="G1152" s="36"/>
    </row>
    <row r="1153" spans="7:7" x14ac:dyDescent="0.25">
      <c r="G1153" s="36"/>
    </row>
    <row r="1154" spans="7:7" x14ac:dyDescent="0.25">
      <c r="G1154" s="36"/>
    </row>
    <row r="1155" spans="7:7" x14ac:dyDescent="0.25">
      <c r="G1155" s="36"/>
    </row>
    <row r="1156" spans="7:7" x14ac:dyDescent="0.25">
      <c r="G1156" s="36"/>
    </row>
    <row r="1157" spans="7:7" x14ac:dyDescent="0.25">
      <c r="G1157" s="36"/>
    </row>
    <row r="1158" spans="7:7" x14ac:dyDescent="0.25">
      <c r="G1158" s="36"/>
    </row>
    <row r="1159" spans="7:7" x14ac:dyDescent="0.25">
      <c r="G1159" s="36"/>
    </row>
    <row r="1160" spans="7:7" x14ac:dyDescent="0.25">
      <c r="G1160" s="36"/>
    </row>
    <row r="1161" spans="7:7" x14ac:dyDescent="0.25">
      <c r="G1161" s="36"/>
    </row>
    <row r="1162" spans="7:7" x14ac:dyDescent="0.25">
      <c r="G1162" s="36"/>
    </row>
    <row r="1163" spans="7:7" x14ac:dyDescent="0.25">
      <c r="G1163" s="36"/>
    </row>
    <row r="1164" spans="7:7" x14ac:dyDescent="0.25">
      <c r="G1164" s="36"/>
    </row>
    <row r="1165" spans="7:7" x14ac:dyDescent="0.25">
      <c r="G1165" s="36"/>
    </row>
    <row r="1166" spans="7:7" x14ac:dyDescent="0.25">
      <c r="G1166" s="36"/>
    </row>
    <row r="1167" spans="7:7" x14ac:dyDescent="0.25">
      <c r="G1167" s="36"/>
    </row>
    <row r="1168" spans="7:7" x14ac:dyDescent="0.25">
      <c r="G1168" s="36"/>
    </row>
    <row r="1169" spans="7:7" x14ac:dyDescent="0.25">
      <c r="G1169" s="36"/>
    </row>
    <row r="1170" spans="7:7" x14ac:dyDescent="0.25">
      <c r="G1170" s="36"/>
    </row>
    <row r="1171" spans="7:7" x14ac:dyDescent="0.25">
      <c r="G1171" s="36"/>
    </row>
    <row r="1172" spans="7:7" x14ac:dyDescent="0.25">
      <c r="G1172" s="36"/>
    </row>
    <row r="1173" spans="7:7" x14ac:dyDescent="0.25">
      <c r="G1173" s="36"/>
    </row>
    <row r="1174" spans="7:7" x14ac:dyDescent="0.25">
      <c r="G1174" s="36"/>
    </row>
    <row r="1175" spans="7:7" x14ac:dyDescent="0.25">
      <c r="G1175" s="36"/>
    </row>
    <row r="1176" spans="7:7" x14ac:dyDescent="0.25">
      <c r="G1176" s="36"/>
    </row>
    <row r="1177" spans="7:7" x14ac:dyDescent="0.25">
      <c r="G1177" s="36"/>
    </row>
    <row r="1178" spans="7:7" x14ac:dyDescent="0.25">
      <c r="G1178" s="36"/>
    </row>
    <row r="1179" spans="7:7" x14ac:dyDescent="0.25">
      <c r="G1179" s="36"/>
    </row>
    <row r="1180" spans="7:7" x14ac:dyDescent="0.25">
      <c r="G1180" s="36"/>
    </row>
    <row r="1181" spans="7:7" x14ac:dyDescent="0.25">
      <c r="G1181" s="36"/>
    </row>
    <row r="1182" spans="7:7" x14ac:dyDescent="0.25">
      <c r="G1182" s="36"/>
    </row>
    <row r="1183" spans="7:7" x14ac:dyDescent="0.25">
      <c r="G1183" s="36"/>
    </row>
    <row r="1184" spans="7:7" x14ac:dyDescent="0.25">
      <c r="G1184" s="36"/>
    </row>
    <row r="1185" spans="7:7" x14ac:dyDescent="0.25">
      <c r="G1185" s="36"/>
    </row>
    <row r="1186" spans="7:7" x14ac:dyDescent="0.25">
      <c r="G1186" s="36"/>
    </row>
    <row r="1187" spans="7:7" x14ac:dyDescent="0.25">
      <c r="G1187" s="36"/>
    </row>
    <row r="1188" spans="7:7" x14ac:dyDescent="0.25">
      <c r="G1188" s="36"/>
    </row>
    <row r="1189" spans="7:7" x14ac:dyDescent="0.25">
      <c r="G1189" s="36"/>
    </row>
    <row r="1190" spans="7:7" x14ac:dyDescent="0.25">
      <c r="G1190" s="36"/>
    </row>
    <row r="1191" spans="7:7" x14ac:dyDescent="0.25">
      <c r="G1191" s="36"/>
    </row>
    <row r="1192" spans="7:7" x14ac:dyDescent="0.25">
      <c r="G1192" s="36"/>
    </row>
    <row r="1193" spans="7:7" x14ac:dyDescent="0.25">
      <c r="G1193" s="36"/>
    </row>
    <row r="1194" spans="7:7" x14ac:dyDescent="0.25">
      <c r="G1194" s="36"/>
    </row>
    <row r="1195" spans="7:7" x14ac:dyDescent="0.25">
      <c r="G1195" s="36"/>
    </row>
    <row r="1196" spans="7:7" x14ac:dyDescent="0.25">
      <c r="G1196" s="36"/>
    </row>
    <row r="1197" spans="7:7" x14ac:dyDescent="0.25">
      <c r="G1197" s="36"/>
    </row>
    <row r="5099" spans="7:7" x14ac:dyDescent="0.25">
      <c r="G5099" s="1"/>
    </row>
  </sheetData>
  <autoFilter ref="A1:FV209" xr:uid="{00000000-0009-0000-0000-000002000000}"/>
  <phoneticPr fontId="2" type="noConversion"/>
  <conditionalFormatting sqref="H2:FV209">
    <cfRule type="expression" dxfId="0" priority="16">
      <formula>IF($FV2=0,TRUE,FALSE)</formula>
    </cfRule>
  </conditionalFormatting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24</vt:i4>
      </vt:variant>
    </vt:vector>
  </HeadingPairs>
  <TitlesOfParts>
    <vt:vector size="27" baseType="lpstr">
      <vt:lpstr>Table</vt:lpstr>
      <vt:lpstr>Lookups</vt:lpstr>
      <vt:lpstr>Data</vt:lpstr>
      <vt:lpstr>Criteria</vt:lpstr>
      <vt:lpstr>custgrp_list</vt:lpstr>
      <vt:lpstr>data</vt:lpstr>
      <vt:lpstr>date</vt:lpstr>
      <vt:lpstr>Enrollment</vt:lpstr>
      <vt:lpstr>evt_dates</vt:lpstr>
      <vt:lpstr>fcst</vt:lpstr>
      <vt:lpstr>fcst_year</vt:lpstr>
      <vt:lpstr>fsl</vt:lpstr>
      <vt:lpstr>ind_list</vt:lpstr>
      <vt:lpstr>lca_list</vt:lpstr>
      <vt:lpstr>level</vt:lpstr>
      <vt:lpstr>level_list</vt:lpstr>
      <vt:lpstr>mar_apr_flag</vt:lpstr>
      <vt:lpstr>pass</vt:lpstr>
      <vt:lpstr>Table!Print_Area</vt:lpstr>
      <vt:lpstr>prog_port</vt:lpstr>
      <vt:lpstr>Result_type</vt:lpstr>
      <vt:lpstr>Result_type_list</vt:lpstr>
      <vt:lpstr>size_lca_flag</vt:lpstr>
      <vt:lpstr>Size_list</vt:lpstr>
      <vt:lpstr>summer</vt:lpstr>
      <vt:lpstr>weath</vt:lpstr>
      <vt:lpstr>weath_year</vt:lpstr>
    </vt:vector>
  </TitlesOfParts>
  <Company>Christensen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edmchugh</dc:creator>
  <cp:lastModifiedBy>Mike T. Clark</cp:lastModifiedBy>
  <cp:lastPrinted>2015-03-03T22:29:37Z</cp:lastPrinted>
  <dcterms:created xsi:type="dcterms:W3CDTF">2009-03-24T17:58:42Z</dcterms:created>
  <dcterms:modified xsi:type="dcterms:W3CDTF">2023-03-14T18:53:00Z</dcterms:modified>
</cp:coreProperties>
</file>